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epacc.sharepoint.com/sites/AMP/Documentos Partilhados/PEPAC 2023-2027/13.MONITORIZAÇÃO/02_ACOMPANHAMENTO/Site/2026/2026.08/"/>
    </mc:Choice>
  </mc:AlternateContent>
  <xr:revisionPtr revIDLastSave="23" documentId="8_{8E3BD6DE-DBF5-42D3-969C-F772F55114B8}" xr6:coauthVersionLast="47" xr6:coauthVersionMax="47" xr10:uidLastSave="{9BDDACD6-9DBA-4F11-A593-FF52B8639F4E}"/>
  <bookViews>
    <workbookView xWindow="-108" yWindow="-108" windowWidth="23256" windowHeight="12456" xr2:uid="{0D850C22-674D-4715-94E8-BEC5A470C6DA}"/>
  </bookViews>
  <sheets>
    <sheet name="Candidaturas" sheetId="2" r:id="rId1"/>
  </sheets>
  <definedNames>
    <definedName name="_xlnm._FilterDatabase" localSheetId="0" hidden="1">Candidaturas!$B$4:$P$8</definedName>
    <definedName name="_xlnm.Print_Area" localSheetId="0">Candidaturas!$B$1:$P$94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2" l="1"/>
  <c r="S71" i="2" l="1"/>
  <c r="S69" i="2"/>
  <c r="S79" i="2" l="1"/>
  <c r="S80" i="2"/>
  <c r="S77" i="2"/>
  <c r="S78" i="2"/>
  <c r="S76" i="2"/>
  <c r="S75" i="2"/>
  <c r="S59" i="2"/>
  <c r="H13" i="2" l="1"/>
  <c r="H12" i="2" s="1"/>
  <c r="K13" i="2"/>
  <c r="K12" i="2" s="1"/>
  <c r="L13" i="2"/>
  <c r="L12" i="2" s="1"/>
  <c r="I13" i="2"/>
  <c r="I12" i="2" s="1"/>
  <c r="M13" i="2"/>
  <c r="M12" i="2" s="1"/>
  <c r="J13" i="2"/>
  <c r="J12" i="2" s="1"/>
  <c r="G13" i="2"/>
  <c r="G12" i="2" s="1"/>
  <c r="F13" i="2"/>
  <c r="F12" i="2" s="1"/>
  <c r="S54" i="2"/>
  <c r="S81" i="2"/>
  <c r="S44" i="2"/>
  <c r="S60" i="2"/>
  <c r="S63" i="2"/>
  <c r="S11" i="2"/>
  <c r="S70" i="2" l="1"/>
  <c r="S72" i="2"/>
  <c r="S53" i="2"/>
  <c r="F10" i="2" l="1"/>
  <c r="G10" i="2"/>
  <c r="S83" i="2"/>
  <c r="S82" i="2"/>
  <c r="S58" i="2"/>
  <c r="S45" i="2"/>
  <c r="S43" i="2"/>
  <c r="S22" i="2"/>
  <c r="O20" i="2" l="1"/>
  <c r="O21" i="2"/>
  <c r="O19" i="2"/>
  <c r="O18" i="2"/>
  <c r="O17" i="2"/>
  <c r="O16" i="2"/>
  <c r="O15" i="2"/>
  <c r="D13" i="2"/>
  <c r="S41" i="2"/>
  <c r="S74" i="2"/>
  <c r="S38" i="2"/>
  <c r="S56" i="2"/>
  <c r="S73" i="2"/>
  <c r="S42" i="2"/>
  <c r="S37" i="2"/>
  <c r="S52" i="2"/>
  <c r="S68" i="2"/>
  <c r="S67" i="2"/>
  <c r="S36" i="2"/>
  <c r="S51" i="2"/>
  <c r="S34" i="2"/>
  <c r="S50" i="2"/>
  <c r="S66" i="2"/>
  <c r="S33" i="2"/>
  <c r="S49" i="2"/>
  <c r="S65" i="2"/>
  <c r="S32" i="2"/>
  <c r="S64" i="2"/>
  <c r="S31" i="2"/>
  <c r="S47" i="2"/>
  <c r="S62" i="2"/>
  <c r="S57" i="2"/>
  <c r="S48" i="2"/>
  <c r="S23" i="2"/>
  <c r="S46" i="2"/>
  <c r="S61" i="2"/>
  <c r="O14" i="2"/>
  <c r="N15" i="2"/>
  <c r="P15" i="2"/>
  <c r="N16" i="2"/>
  <c r="P16" i="2"/>
  <c r="P17" i="2"/>
  <c r="N17" i="2"/>
  <c r="N18" i="2"/>
  <c r="P18" i="2"/>
  <c r="P19" i="2"/>
  <c r="N19" i="2"/>
  <c r="P20" i="2"/>
  <c r="N20" i="2"/>
  <c r="P21" i="2"/>
  <c r="N21" i="2"/>
  <c r="P14" i="2"/>
  <c r="L10" i="2" l="1"/>
  <c r="L8" i="2" s="1"/>
  <c r="H10" i="2"/>
  <c r="J10" i="2"/>
  <c r="M10" i="2"/>
  <c r="K10" i="2"/>
  <c r="K8" i="2" s="1"/>
  <c r="I10" i="2"/>
  <c r="I8" i="2" s="1"/>
  <c r="S15" i="2"/>
  <c r="S28" i="2"/>
  <c r="S18" i="2"/>
  <c r="S24" i="2"/>
  <c r="S21" i="2"/>
  <c r="S17" i="2"/>
  <c r="D12" i="2"/>
  <c r="D10" i="2" s="1"/>
  <c r="D8" i="2" s="1"/>
  <c r="S20" i="2"/>
  <c r="S25" i="2"/>
  <c r="S16" i="2"/>
  <c r="S19" i="2"/>
  <c r="N13" i="2"/>
  <c r="P13" i="2"/>
  <c r="S27" i="2"/>
  <c r="M8" i="2"/>
  <c r="S14" i="2"/>
  <c r="S35" i="2"/>
  <c r="S30" i="2"/>
  <c r="S40" i="2"/>
  <c r="G8" i="2"/>
  <c r="F8" i="2"/>
  <c r="J8" i="2"/>
  <c r="H8" i="2"/>
  <c r="P12" i="2" l="1"/>
  <c r="P10" i="2" s="1"/>
  <c r="P8" i="2" s="1"/>
  <c r="N12" i="2"/>
  <c r="N10" i="2" s="1"/>
  <c r="S13" i="2"/>
  <c r="S26" i="2"/>
  <c r="S39" i="2"/>
  <c r="S29" i="2"/>
  <c r="S12" i="2" l="1"/>
  <c r="N8" i="2"/>
  <c r="S8" i="2" s="1"/>
  <c r="S10" i="2" l="1"/>
  <c r="O13" i="2" l="1"/>
  <c r="O12" i="2" s="1"/>
  <c r="E13" i="2"/>
  <c r="E12" i="2" s="1"/>
  <c r="O10" i="2" l="1"/>
  <c r="O8" i="2" s="1"/>
  <c r="E10" i="2"/>
  <c r="E8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6D730E-98AB-4B63-90C0-972DCE6C29B6}" keepAlive="1" name="Consulta - T_1_Valores_aviso" description="Ligação à consulta 'T_1_Valores_aviso' no livro." type="5" refreshedVersion="8" background="1" saveData="1">
    <dbPr connection="Provider=Microsoft.Mashup.OleDb.1;Data Source=$Workbook$;Location=T_1_Valores_aviso;Extended Properties=&quot;&quot;" command="SELECT * FROM [T_1_Valores_aviso]"/>
  </connection>
</connections>
</file>

<file path=xl/sharedStrings.xml><?xml version="1.0" encoding="utf-8"?>
<sst xmlns="http://schemas.openxmlformats.org/spreadsheetml/2006/main" count="155" uniqueCount="141">
  <si>
    <t>Nº</t>
  </si>
  <si>
    <t>TOTAL PEPAC CONTINENTE</t>
  </si>
  <si>
    <t>Em
análise</t>
  </si>
  <si>
    <t>Analisadas</t>
  </si>
  <si>
    <t>Não
aprovadas</t>
  </si>
  <si>
    <t>Aprovadas</t>
  </si>
  <si>
    <t>(mil euros)</t>
  </si>
  <si>
    <t>Invest. Total</t>
  </si>
  <si>
    <t>Despesa Pública</t>
  </si>
  <si>
    <t>Enviadas
para contratação
(N.º)</t>
  </si>
  <si>
    <t>TOTAL EIXO C. DESENVOLVIMENTO RURAL</t>
  </si>
  <si>
    <t>C.1. Gestão Ambiental e Climática</t>
  </si>
  <si>
    <t>C.1.1. Compromissos agroambientais e clima</t>
  </si>
  <si>
    <t>C.1.1.1.1.1</t>
  </si>
  <si>
    <t>Conservação do solo - Sementeira direta</t>
  </si>
  <si>
    <t>C.1.1.1.1.2</t>
  </si>
  <si>
    <t>Conservação do solo - Enrelvamento</t>
  </si>
  <si>
    <t>C.1.1.1.1.3</t>
  </si>
  <si>
    <t>Conservação do solo - Pastagens biodiversas</t>
  </si>
  <si>
    <t>C.1.1.1.2</t>
  </si>
  <si>
    <t>Uso eficiente da água</t>
  </si>
  <si>
    <t>C.1.1.2.1</t>
  </si>
  <si>
    <t>Montados e lameiros</t>
  </si>
  <si>
    <t>C.1.1.2.2</t>
  </si>
  <si>
    <t>Culturas permanentes e paisagens tradicionais</t>
  </si>
  <si>
    <t>C.1.1.3</t>
  </si>
  <si>
    <t>Mosaico agroflorestal</t>
  </si>
  <si>
    <t>C.1.1.4</t>
  </si>
  <si>
    <t>Manutenção de raças autóctones</t>
  </si>
  <si>
    <t>C.1.1.5</t>
  </si>
  <si>
    <t>C.1.1.6</t>
  </si>
  <si>
    <t>Apoio à apicultura para a biodiversidade</t>
  </si>
  <si>
    <t>C.1.1.7</t>
  </si>
  <si>
    <t xml:space="preserve">Produção Integrada-PRODI  </t>
  </si>
  <si>
    <t>C.1.1.8</t>
  </si>
  <si>
    <t>Agricultura biológica (Conversão e Manutenção)</t>
  </si>
  <si>
    <t>C.1.2. Manutenção da atividade agrícola em zonas com condicionantes</t>
  </si>
  <si>
    <t>C.1.2.1</t>
  </si>
  <si>
    <t>Apoio às zonas com condicionantes naturais</t>
  </si>
  <si>
    <t>C.1.2.2</t>
  </si>
  <si>
    <t>Pagamento rede natura</t>
  </si>
  <si>
    <t xml:space="preserve"> C.2. Investimento e Rejuvenescimento</t>
  </si>
  <si>
    <t>C.2.1. Investimentos na exploração agrícola</t>
  </si>
  <si>
    <t>C.2.1.1</t>
  </si>
  <si>
    <t>Investimento produtivo agrícola - Modernização</t>
  </si>
  <si>
    <t>C.2.1.2</t>
  </si>
  <si>
    <t>Investimento produtivo agrícola - Desempenho ambiental</t>
  </si>
  <si>
    <t>C.2.1.3</t>
  </si>
  <si>
    <t>Investimentos não produtivos</t>
  </si>
  <si>
    <t>C.2.1.4</t>
  </si>
  <si>
    <t>Investimento produtivo agrícola - Instrumento Financeiro</t>
  </si>
  <si>
    <t>C.2.2. Instalação de jovens agricultores</t>
  </si>
  <si>
    <t>C.2.2.1</t>
  </si>
  <si>
    <t>Prémio instalação jovens agricultores</t>
  </si>
  <si>
    <t>C.2.2.2</t>
  </si>
  <si>
    <t>Investimento produtivo jovens agricultores</t>
  </si>
  <si>
    <t>C.2.2.3</t>
  </si>
  <si>
    <t>Investimento produtivo jovens agricultores - Instrumento Financeiro</t>
  </si>
  <si>
    <t xml:space="preserve"> C.3. Sustentabilidade das Zonas Rurais</t>
  </si>
  <si>
    <t>C.3.1. Investimentos na bioeconomia de base agrícola/florestal</t>
  </si>
  <si>
    <t>C.3.1.1</t>
  </si>
  <si>
    <t>Investimento produtivo bioeconomia - Modernização</t>
  </si>
  <si>
    <t>C.3.1.2</t>
  </si>
  <si>
    <t>Investimento na bioeconomia - Desempenho ambiental</t>
  </si>
  <si>
    <t>C.3.1.3</t>
  </si>
  <si>
    <t>Investimento produtivo bioeconomia - Instrumento Financeiro</t>
  </si>
  <si>
    <t>C.3.2. Silvicultura sustentável</t>
  </si>
  <si>
    <t>C.3.2.1</t>
  </si>
  <si>
    <t>Florestação de terras agrícolas e não-agrícolas</t>
  </si>
  <si>
    <t>C.3.2.2</t>
  </si>
  <si>
    <t>Instalação de sistemas agroflorestais</t>
  </si>
  <si>
    <t>C.3.2.3</t>
  </si>
  <si>
    <t>Prevenção da floresta contra agentes bióticos e abióticos</t>
  </si>
  <si>
    <t>C.3.2.4</t>
  </si>
  <si>
    <t>C.3.2.5</t>
  </si>
  <si>
    <t>Promoção dos serviços de ecossistema</t>
  </si>
  <si>
    <t>C.3.2.6</t>
  </si>
  <si>
    <t>Melhoria do valor económico das florestas</t>
  </si>
  <si>
    <t>C.3.2.7</t>
  </si>
  <si>
    <t>Gestão da fauna selvagem</t>
  </si>
  <si>
    <t>C.3.2.8</t>
  </si>
  <si>
    <t>Prémio à perda de rendimento e à manutenção de investimentos florestais</t>
  </si>
  <si>
    <t>C.4. Risco e Organização da Produção</t>
  </si>
  <si>
    <t>C.4.1. Gestão de riscos</t>
  </si>
  <si>
    <t>C.4.1.1</t>
  </si>
  <si>
    <t>Seguros</t>
  </si>
  <si>
    <t>C.4.1.2</t>
  </si>
  <si>
    <t>Prevenção de calamidades e catástrofes naturais</t>
  </si>
  <si>
    <t>C.4.1.3</t>
  </si>
  <si>
    <t>Restabelecimento do potencial produtivo</t>
  </si>
  <si>
    <t>C.4.1.4</t>
  </si>
  <si>
    <t>Fundo de emergência rural</t>
  </si>
  <si>
    <t>C.4.3. Organização da produção</t>
  </si>
  <si>
    <t>C.4.3.1</t>
  </si>
  <si>
    <t>C.4.3.2</t>
  </si>
  <si>
    <t>C.5. Conhecimento</t>
  </si>
  <si>
    <t>TOTAL EIXO D. ABORDAGEM TERRITORIAL INTEGRADA</t>
  </si>
  <si>
    <t>D.1. Desenvolvimento local de base comunitária</t>
  </si>
  <si>
    <t>D.2. Programas de Ação em Áreas Sensíveis</t>
  </si>
  <si>
    <t>D.3. Regadios Coletivos Sustentáveis</t>
  </si>
  <si>
    <t>Conservação e melhoramento de recursos genéticos</t>
  </si>
  <si>
    <t>Restabelecimento do potencial silvícola</t>
  </si>
  <si>
    <t>Dados reportados a:</t>
  </si>
  <si>
    <t>Monitorização Operacional</t>
  </si>
  <si>
    <t>[1] Exclui candidaturas canceladas e desistidas, bem como projetos transitados.</t>
  </si>
  <si>
    <t>Submetidas</t>
  </si>
  <si>
    <t>Total de Candidaturas [1]</t>
  </si>
  <si>
    <r>
      <rPr>
        <u/>
        <sz val="11"/>
        <color theme="1"/>
        <rFont val="Aptos Display"/>
        <family val="2"/>
      </rPr>
      <t>Notas</t>
    </r>
    <r>
      <rPr>
        <sz val="11"/>
        <color theme="1"/>
        <rFont val="Aptos Display"/>
        <family val="2"/>
      </rPr>
      <t>:</t>
    </r>
  </si>
  <si>
    <t>Código e designação</t>
  </si>
  <si>
    <t>C.5.3</t>
  </si>
  <si>
    <t>C.5.5</t>
  </si>
  <si>
    <t>D.1.2</t>
  </si>
  <si>
    <t>D.3.1</t>
  </si>
  <si>
    <t>D.3.2</t>
  </si>
  <si>
    <t>C.5.1</t>
  </si>
  <si>
    <t>C.5.2</t>
  </si>
  <si>
    <t>C.5.4</t>
  </si>
  <si>
    <t>Apoio à promoção de produtos de qualidade</t>
  </si>
  <si>
    <t>C.4.2.</t>
  </si>
  <si>
    <t>Estratégias de desenvolvimento local</t>
  </si>
  <si>
    <r>
      <t>D.1.1</t>
    </r>
    <r>
      <rPr>
        <sz val="11"/>
        <color theme="9" tint="0.79998168889431442"/>
        <rFont val="Aptos Display"/>
        <family val="2"/>
      </rPr>
      <t>*</t>
    </r>
  </si>
  <si>
    <t>Gestão, acompanhamento e avaliação da estratégia e sua animação</t>
  </si>
  <si>
    <t>Desenvolvimento do regadio sustentável</t>
  </si>
  <si>
    <t>Melhoria da sustentabilidade dos regadios existentes</t>
  </si>
  <si>
    <t>Planos zonais agroambientais</t>
  </si>
  <si>
    <t>Gestão do montado por resultados</t>
  </si>
  <si>
    <t>Gestão integrada em zonas críticas</t>
  </si>
  <si>
    <t>Proteção de espécies com estatuto - Superfície agrícola</t>
  </si>
  <si>
    <t>Proteção de espécies com estatuto - Silvoambientais</t>
  </si>
  <si>
    <t>Grupos operacionais para a inovação</t>
  </si>
  <si>
    <t>Formação e informação</t>
  </si>
  <si>
    <t>Aconselhamento</t>
  </si>
  <si>
    <t>Conhecimento - Agroambiental e climático</t>
  </si>
  <si>
    <t>Acompanhamento técnico especializado - Intercâmbio de conhecimento</t>
  </si>
  <si>
    <t>D.2.1</t>
  </si>
  <si>
    <t>D.2.2</t>
  </si>
  <si>
    <t>D.2.3</t>
  </si>
  <si>
    <t>D.2.4</t>
  </si>
  <si>
    <t>D.2.5</t>
  </si>
  <si>
    <t>Criação de agrupamentos e organizações de produtores</t>
  </si>
  <si>
    <t>Organizações interprofissionais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</si>
</sst>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orbel"/>
      <family val="2"/>
      <scheme val="minor"/>
    </font>
    <font>
      <sz val="10"/>
      <name val="Arial"/>
      <family val="2"/>
    </font>
    <font>
      <sz val="8"/>
      <name val="Corbel"/>
      <family val="2"/>
      <scheme val="minor"/>
    </font>
    <font>
      <sz val="11"/>
      <color rgb="FFFFFFFF"/>
      <name val="Aptos Display"/>
      <family val="2"/>
    </font>
    <font>
      <b/>
      <sz val="11"/>
      <color rgb="FFFFFFFF"/>
      <name val="Aptos Display"/>
      <family val="2"/>
    </font>
    <font>
      <b/>
      <sz val="11"/>
      <color theme="7" tint="-0.499984740745262"/>
      <name val="Aptos Display"/>
      <family val="2"/>
    </font>
    <font>
      <sz val="11"/>
      <color theme="1"/>
      <name val="Aptos Display"/>
      <family val="2"/>
    </font>
    <font>
      <sz val="11"/>
      <name val="Aptos Display"/>
      <family val="2"/>
    </font>
    <font>
      <sz val="11"/>
      <color theme="0"/>
      <name val="Aptos Display"/>
      <family val="2"/>
    </font>
    <font>
      <b/>
      <sz val="11"/>
      <color theme="1"/>
      <name val="Aptos Display"/>
      <family val="2"/>
    </font>
    <font>
      <sz val="11"/>
      <color theme="1" tint="0.249977111117893"/>
      <name val="Aptos Display"/>
      <family val="2"/>
    </font>
    <font>
      <b/>
      <sz val="11"/>
      <color theme="1" tint="0.249977111117893"/>
      <name val="Aptos Display"/>
      <family val="2"/>
    </font>
    <font>
      <sz val="11"/>
      <color theme="1" tint="0.14999847407452621"/>
      <name val="Aptos Display"/>
      <family val="2"/>
    </font>
    <font>
      <b/>
      <sz val="11"/>
      <color theme="4" tint="0.79998168889431442"/>
      <name val="Aptos Display"/>
      <family val="2"/>
    </font>
    <font>
      <u/>
      <sz val="11"/>
      <color theme="1"/>
      <name val="Aptos Display"/>
      <family val="2"/>
    </font>
    <font>
      <b/>
      <sz val="26"/>
      <color theme="1"/>
      <name val="Aptos Display"/>
      <family val="2"/>
    </font>
    <font>
      <b/>
      <sz val="12"/>
      <color rgb="FFFFFFFF"/>
      <name val="Aptos Display"/>
      <family val="2"/>
    </font>
    <font>
      <sz val="12"/>
      <color theme="1" tint="0.249977111117893"/>
      <name val="Aptos Display"/>
      <family val="2"/>
    </font>
    <font>
      <b/>
      <sz val="12"/>
      <color theme="7" tint="-0.499984740745262"/>
      <name val="Aptos Display"/>
      <family val="2"/>
    </font>
    <font>
      <sz val="12"/>
      <color theme="1"/>
      <name val="Aptos Display"/>
      <family val="2"/>
    </font>
    <font>
      <sz val="6"/>
      <color theme="0" tint="-0.499984740745262"/>
      <name val="Corbel"/>
      <family val="2"/>
      <scheme val="minor"/>
    </font>
    <font>
      <sz val="11"/>
      <color theme="9" tint="0.79998168889431442"/>
      <name val="Aptos Display"/>
      <family val="2"/>
    </font>
    <font>
      <b/>
      <sz val="12"/>
      <color theme="1"/>
      <name val="Aptos Display"/>
      <family val="2"/>
    </font>
    <font>
      <b/>
      <sz val="12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rgb="FF7E9D3D"/>
        <bgColor indexed="64"/>
      </patternFill>
    </fill>
    <fill>
      <patternFill patternType="solid">
        <fgColor rgb="FF194E50"/>
        <bgColor indexed="64"/>
      </patternFill>
    </fill>
    <fill>
      <patternFill patternType="solid">
        <fgColor rgb="FFD9E8E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3" fillId="0" borderId="0" xfId="0" applyFont="1" applyAlignment="1">
      <alignment vertical="center"/>
    </xf>
    <xf numFmtId="0" fontId="4" fillId="2" borderId="6" xfId="0" applyFont="1" applyFill="1" applyBorder="1" applyAlignment="1">
      <alignment horizontal="left" vertical="center" indent="2"/>
    </xf>
    <xf numFmtId="0" fontId="4" fillId="2" borderId="7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indent="2"/>
    </xf>
    <xf numFmtId="0" fontId="4" fillId="2" borderId="3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vertical="center" wrapText="1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4" borderId="6" xfId="0" applyFont="1" applyFill="1" applyBorder="1" applyAlignment="1">
      <alignment horizontal="left" vertical="center" indent="2"/>
    </xf>
    <xf numFmtId="0" fontId="5" fillId="4" borderId="7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left" vertical="center" wrapText="1"/>
    </xf>
    <xf numFmtId="3" fontId="7" fillId="0" borderId="0" xfId="0" applyNumberFormat="1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centerContinuous"/>
    </xf>
    <xf numFmtId="0" fontId="6" fillId="0" borderId="0" xfId="0" applyFont="1"/>
    <xf numFmtId="3" fontId="4" fillId="2" borderId="4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10" fillId="0" borderId="0" xfId="0" applyFont="1"/>
    <xf numFmtId="3" fontId="10" fillId="0" borderId="0" xfId="0" applyNumberFormat="1" applyFont="1"/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3" fontId="6" fillId="0" borderId="0" xfId="0" applyNumberFormat="1" applyFont="1"/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Continuous"/>
    </xf>
    <xf numFmtId="3" fontId="17" fillId="0" borderId="0" xfId="0" applyNumberFormat="1" applyFont="1" applyAlignment="1">
      <alignment vertical="center"/>
    </xf>
    <xf numFmtId="3" fontId="16" fillId="2" borderId="3" xfId="0" applyNumberFormat="1" applyFont="1" applyFill="1" applyBorder="1" applyAlignment="1">
      <alignment horizontal="right" vertical="center"/>
    </xf>
    <xf numFmtId="3" fontId="18" fillId="4" borderId="3" xfId="0" applyNumberFormat="1" applyFont="1" applyFill="1" applyBorder="1" applyAlignment="1">
      <alignment vertical="center"/>
    </xf>
    <xf numFmtId="3" fontId="19" fillId="0" borderId="3" xfId="0" applyNumberFormat="1" applyFont="1" applyBorder="1" applyAlignment="1">
      <alignment vertical="center"/>
    </xf>
    <xf numFmtId="3" fontId="16" fillId="2" borderId="3" xfId="0" applyNumberFormat="1" applyFont="1" applyFill="1" applyBorder="1" applyAlignment="1">
      <alignment vertical="center"/>
    </xf>
    <xf numFmtId="3" fontId="19" fillId="0" borderId="2" xfId="0" applyNumberFormat="1" applyFont="1" applyBorder="1" applyAlignment="1">
      <alignment vertical="center"/>
    </xf>
    <xf numFmtId="3" fontId="19" fillId="0" borderId="0" xfId="0" applyNumberFormat="1" applyFont="1" applyAlignment="1">
      <alignment vertical="center"/>
    </xf>
    <xf numFmtId="0" fontId="20" fillId="5" borderId="0" xfId="0" applyFont="1" applyFill="1" applyAlignment="1">
      <alignment horizontal="center" wrapText="1"/>
    </xf>
    <xf numFmtId="0" fontId="20" fillId="0" borderId="0" xfId="0" applyFont="1" applyAlignment="1">
      <alignment horizontal="center" wrapText="1"/>
    </xf>
    <xf numFmtId="3" fontId="18" fillId="4" borderId="3" xfId="0" applyNumberFormat="1" applyFont="1" applyFill="1" applyBorder="1" applyAlignment="1">
      <alignment horizontal="center" vertical="center"/>
    </xf>
    <xf numFmtId="3" fontId="18" fillId="4" borderId="3" xfId="0" applyNumberFormat="1" applyFont="1" applyFill="1" applyBorder="1" applyAlignment="1">
      <alignment horizontal="right" vertical="center"/>
    </xf>
    <xf numFmtId="3" fontId="19" fillId="0" borderId="2" xfId="0" applyNumberFormat="1" applyFont="1" applyBorder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3" fontId="16" fillId="3" borderId="3" xfId="0" applyNumberFormat="1" applyFont="1" applyFill="1" applyBorder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/>
    </xf>
    <xf numFmtId="14" fontId="6" fillId="0" borderId="0" xfId="0" applyNumberFormat="1" applyFont="1" applyAlignment="1">
      <alignment horizontal="left"/>
    </xf>
    <xf numFmtId="3" fontId="22" fillId="0" borderId="3" xfId="0" applyNumberFormat="1" applyFont="1" applyBorder="1" applyAlignment="1">
      <alignment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3" fontId="22" fillId="5" borderId="3" xfId="0" applyNumberFormat="1" applyFont="1" applyFill="1" applyBorder="1" applyAlignment="1">
      <alignment vertical="center"/>
    </xf>
    <xf numFmtId="3" fontId="19" fillId="5" borderId="3" xfId="0" applyNumberFormat="1" applyFont="1" applyFill="1" applyBorder="1" applyAlignment="1">
      <alignment vertical="center"/>
    </xf>
    <xf numFmtId="3" fontId="23" fillId="5" borderId="3" xfId="0" applyNumberFormat="1" applyFont="1" applyFill="1" applyBorder="1" applyAlignment="1">
      <alignment horizontal="right" vertical="center"/>
    </xf>
    <xf numFmtId="3" fontId="18" fillId="5" borderId="3" xfId="0" applyNumberFormat="1" applyFont="1" applyFill="1" applyBorder="1" applyAlignment="1">
      <alignment horizontal="right" vertical="center"/>
    </xf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66C9529-B2AD-4C92-B389-F0EB86E128C6}"/>
  </cellStyles>
  <dxfs count="0"/>
  <tableStyles count="0" defaultTableStyle="TableStyleMedium2" defaultPivotStyle="PivotStyleLight16"/>
  <colors>
    <mruColors>
      <color rgb="FF66FF99"/>
      <color rgb="FF99FF99"/>
      <color rgb="FF194E50"/>
      <color rgb="FFFFFFFF"/>
      <color rgb="FF7E9D3D"/>
      <color rgb="FFD9E8E9"/>
      <color rgb="FFF5FDCF"/>
      <color rgb="FFE2F5F6"/>
      <color rgb="FFD6F1F2"/>
      <color rgb="FFDCEB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Base">
  <a:themeElements>
    <a:clrScheme name="Base">
      <a:dk1>
        <a:srgbClr val="000000"/>
      </a:dk1>
      <a:lt1>
        <a:srgbClr val="FFFFFF"/>
      </a:lt1>
      <a:dk2>
        <a:srgbClr val="565349"/>
      </a:dk2>
      <a:lt2>
        <a:srgbClr val="DDDDDD"/>
      </a:lt2>
      <a:accent1>
        <a:srgbClr val="A6B727"/>
      </a:accent1>
      <a:accent2>
        <a:srgbClr val="DF5327"/>
      </a:accent2>
      <a:accent3>
        <a:srgbClr val="FE9E00"/>
      </a:accent3>
      <a:accent4>
        <a:srgbClr val="418AB3"/>
      </a:accent4>
      <a:accent5>
        <a:srgbClr val="D7D447"/>
      </a:accent5>
      <a:accent6>
        <a:srgbClr val="818183"/>
      </a:accent6>
      <a:hlink>
        <a:srgbClr val="F59E00"/>
      </a:hlink>
      <a:folHlink>
        <a:srgbClr val="B2B2B2"/>
      </a:folHlink>
    </a:clrScheme>
    <a:fontScheme name="Base">
      <a:majorFont>
        <a:latin typeface="Corbel" panose="020B0503020204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Base">
      <a:fillStyleLst>
        <a:solidFill>
          <a:schemeClr val="phClr"/>
        </a:solidFill>
        <a:solidFill>
          <a:schemeClr val="phClr">
            <a:tint val="55000"/>
            <a:satMod val="13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  <a:satMod val="105000"/>
              </a:schemeClr>
            </a:gs>
            <a:gs pos="100000">
              <a:schemeClr val="phClr">
                <a:shade val="80000"/>
                <a:satMod val="12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5397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27000"/>
                <a:satMod val="12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95000"/>
            <a:satMod val="140000"/>
          </a:schemeClr>
        </a:solidFill>
        <a:solidFill>
          <a:schemeClr val="phClr">
            <a:tint val="90000"/>
            <a:shade val="85000"/>
            <a:satMod val="160000"/>
            <a:lumMod val="110000"/>
          </a:schemeClr>
        </a:soli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sis" id="{5665723A-49BA-4B57-8411-A56F8F207965}" vid="{90E45F77-AEFC-46EF-A7C1-5B338C297B02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C512A-83FD-4055-84D1-E6E7CA8706ED}">
  <sheetPr>
    <tabColor rgb="FF92D050"/>
  </sheetPr>
  <dimension ref="A2:U99"/>
  <sheetViews>
    <sheetView showGridLines="0" showZeros="0" tabSelected="1" zoomScale="70" zoomScaleNormal="70" zoomScaleSheetLayoutView="70" workbookViewId="0">
      <pane xSplit="1" ySplit="6" topLeftCell="C7" activePane="bottomRight" state="frozen"/>
      <selection pane="topRight" activeCell="B1" sqref="B1"/>
      <selection pane="bottomLeft" activeCell="A7" sqref="A7"/>
      <selection pane="bottomRight" activeCell="O12" sqref="O12"/>
    </sheetView>
  </sheetViews>
  <sheetFormatPr defaultColWidth="8.88671875" defaultRowHeight="14.4" x14ac:dyDescent="0.3"/>
  <cols>
    <col min="1" max="1" width="2.44140625" style="16" customWidth="1"/>
    <col min="2" max="2" width="15.109375" style="18" customWidth="1"/>
    <col min="3" max="3" width="76.33203125" style="18" customWidth="1"/>
    <col min="4" max="16" width="15.77734375" style="18" customWidth="1"/>
    <col min="17" max="17" width="4.88671875" style="18" customWidth="1"/>
    <col min="18" max="18" width="13.44140625" style="18" customWidth="1"/>
    <col min="19" max="16384" width="8.88671875" style="18"/>
  </cols>
  <sheetData>
    <row r="2" spans="1:19" ht="33.6" x14ac:dyDescent="0.65">
      <c r="B2" s="35" t="s">
        <v>103</v>
      </c>
      <c r="C2" s="35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9" x14ac:dyDescent="0.3">
      <c r="O3" s="51" t="s">
        <v>102</v>
      </c>
      <c r="P3" s="52">
        <v>46265</v>
      </c>
    </row>
    <row r="4" spans="1:19" ht="40.200000000000003" customHeight="1" x14ac:dyDescent="0.3">
      <c r="B4" s="60" t="s">
        <v>108</v>
      </c>
      <c r="C4" s="61"/>
      <c r="D4" s="69" t="s">
        <v>106</v>
      </c>
      <c r="E4" s="68"/>
      <c r="F4" s="69" t="s">
        <v>105</v>
      </c>
      <c r="G4" s="68"/>
      <c r="H4" s="69" t="s">
        <v>2</v>
      </c>
      <c r="I4" s="68"/>
      <c r="J4" s="69" t="s">
        <v>3</v>
      </c>
      <c r="K4" s="68"/>
      <c r="L4" s="69" t="s">
        <v>4</v>
      </c>
      <c r="M4" s="68"/>
      <c r="N4" s="68" t="s">
        <v>5</v>
      </c>
      <c r="O4" s="68"/>
      <c r="P4" s="69" t="s">
        <v>9</v>
      </c>
    </row>
    <row r="5" spans="1:19" ht="33" customHeight="1" x14ac:dyDescent="0.3">
      <c r="B5" s="62"/>
      <c r="C5" s="63"/>
      <c r="D5" s="66" t="s">
        <v>0</v>
      </c>
      <c r="E5" s="19" t="s">
        <v>8</v>
      </c>
      <c r="F5" s="66" t="s">
        <v>0</v>
      </c>
      <c r="G5" s="19" t="s">
        <v>8</v>
      </c>
      <c r="H5" s="66" t="s">
        <v>0</v>
      </c>
      <c r="I5" s="19" t="s">
        <v>8</v>
      </c>
      <c r="J5" s="66" t="s">
        <v>0</v>
      </c>
      <c r="K5" s="19" t="s">
        <v>8</v>
      </c>
      <c r="L5" s="66" t="s">
        <v>0</v>
      </c>
      <c r="M5" s="19" t="s">
        <v>7</v>
      </c>
      <c r="N5" s="66" t="s">
        <v>0</v>
      </c>
      <c r="O5" s="19" t="s">
        <v>8</v>
      </c>
      <c r="P5" s="69"/>
    </row>
    <row r="6" spans="1:19" x14ac:dyDescent="0.3">
      <c r="B6" s="64"/>
      <c r="C6" s="65"/>
      <c r="D6" s="66"/>
      <c r="E6" s="20" t="s">
        <v>6</v>
      </c>
      <c r="F6" s="66"/>
      <c r="G6" s="20" t="s">
        <v>6</v>
      </c>
      <c r="H6" s="66"/>
      <c r="I6" s="20" t="s">
        <v>6</v>
      </c>
      <c r="J6" s="67"/>
      <c r="K6" s="20" t="s">
        <v>6</v>
      </c>
      <c r="L6" s="67"/>
      <c r="M6" s="20" t="s">
        <v>6</v>
      </c>
      <c r="N6" s="67"/>
      <c r="O6" s="20" t="s">
        <v>6</v>
      </c>
      <c r="P6" s="69"/>
    </row>
    <row r="7" spans="1:19" s="21" customFormat="1" ht="4.95" customHeight="1" x14ac:dyDescent="0.3">
      <c r="A7" s="16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9" s="1" customFormat="1" ht="30" customHeight="1" x14ac:dyDescent="0.3">
      <c r="B8" s="4" t="s">
        <v>1</v>
      </c>
      <c r="C8" s="4"/>
      <c r="D8" s="49">
        <f>+D10+D70</f>
        <v>517614</v>
      </c>
      <c r="E8" s="49">
        <f t="shared" ref="E8:P8" si="0">+E10+E70</f>
        <v>2911612.9386468004</v>
      </c>
      <c r="F8" s="49">
        <f>+F10+F70</f>
        <v>921</v>
      </c>
      <c r="G8" s="49">
        <f t="shared" ref="G8" si="1">+G10+G70</f>
        <v>21944.026210000004</v>
      </c>
      <c r="H8" s="49">
        <f t="shared" si="0"/>
        <v>3665</v>
      </c>
      <c r="I8" s="49">
        <f t="shared" si="0"/>
        <v>296209.41532999987</v>
      </c>
      <c r="J8" s="49">
        <f t="shared" si="0"/>
        <v>2450</v>
      </c>
      <c r="K8" s="49">
        <f t="shared" si="0"/>
        <v>355528.3309199998</v>
      </c>
      <c r="L8" s="49">
        <f t="shared" si="0"/>
        <v>1677</v>
      </c>
      <c r="M8" s="49">
        <f t="shared" si="0"/>
        <v>254449.81669000007</v>
      </c>
      <c r="N8" s="49">
        <f t="shared" si="0"/>
        <v>508901</v>
      </c>
      <c r="O8" s="49">
        <f t="shared" si="0"/>
        <v>2237931.1661868002</v>
      </c>
      <c r="P8" s="49">
        <f t="shared" si="0"/>
        <v>508280</v>
      </c>
      <c r="S8" s="15">
        <f>+D8-F8-H8-J8-L8-N8</f>
        <v>0</v>
      </c>
    </row>
    <row r="9" spans="1:19" s="25" customFormat="1" ht="4.95" customHeight="1" x14ac:dyDescent="0.3">
      <c r="A9" s="23"/>
      <c r="B9" s="24"/>
      <c r="C9" s="24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</row>
    <row r="10" spans="1:19" s="1" customFormat="1" ht="30" customHeight="1" x14ac:dyDescent="0.3">
      <c r="B10" s="4" t="s">
        <v>10</v>
      </c>
      <c r="C10" s="4"/>
      <c r="D10" s="49">
        <f>+D12+D29+D39+D53+D63</f>
        <v>505462</v>
      </c>
      <c r="E10" s="49">
        <f t="shared" ref="E10:P10" si="2">+E12+E29+E39+E53+E63</f>
        <v>2606804.7525968002</v>
      </c>
      <c r="F10" s="49">
        <f>+F12+F29+F39+F53+F63</f>
        <v>89</v>
      </c>
      <c r="G10" s="49">
        <f t="shared" ref="G10" si="3">+G12+G29+G39+G53+G63</f>
        <v>6027.4989099999993</v>
      </c>
      <c r="H10" s="49">
        <f t="shared" si="2"/>
        <v>1888</v>
      </c>
      <c r="I10" s="49">
        <f t="shared" si="2"/>
        <v>252770.04155999987</v>
      </c>
      <c r="J10" s="49">
        <f t="shared" si="2"/>
        <v>2032</v>
      </c>
      <c r="K10" s="49">
        <f t="shared" si="2"/>
        <v>348455.73476999981</v>
      </c>
      <c r="L10" s="49">
        <f t="shared" si="2"/>
        <v>1303</v>
      </c>
      <c r="M10" s="49">
        <f t="shared" si="2"/>
        <v>229397.49493000007</v>
      </c>
      <c r="N10" s="49">
        <f t="shared" si="2"/>
        <v>500150</v>
      </c>
      <c r="O10" s="49">
        <f t="shared" si="2"/>
        <v>1999551.4773568001</v>
      </c>
      <c r="P10" s="49">
        <f t="shared" si="2"/>
        <v>499623</v>
      </c>
      <c r="S10" s="15">
        <f t="shared" ref="S10:S73" si="4">+D10-F10-H10-J10-L10-N10</f>
        <v>0</v>
      </c>
    </row>
    <row r="11" spans="1:19" s="25" customFormat="1" ht="4.95" customHeight="1" x14ac:dyDescent="0.3">
      <c r="A11" s="23"/>
      <c r="B11" s="24"/>
      <c r="C11" s="24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S11" s="15">
        <f t="shared" si="4"/>
        <v>0</v>
      </c>
    </row>
    <row r="12" spans="1:19" s="1" customFormat="1" ht="25.2" customHeight="1" x14ac:dyDescent="0.3">
      <c r="B12" s="2" t="s">
        <v>11</v>
      </c>
      <c r="C12" s="2"/>
      <c r="D12" s="37">
        <f>+SUM(D13+D26)</f>
        <v>488610</v>
      </c>
      <c r="E12" s="37">
        <f t="shared" ref="E12:P12" si="5">+SUM(E13+E26)</f>
        <v>1551018.2734568</v>
      </c>
      <c r="F12" s="37">
        <f t="shared" si="5"/>
        <v>0</v>
      </c>
      <c r="G12" s="37">
        <f t="shared" si="5"/>
        <v>0</v>
      </c>
      <c r="H12" s="37">
        <f t="shared" si="5"/>
        <v>0</v>
      </c>
      <c r="I12" s="37">
        <f t="shared" si="5"/>
        <v>0</v>
      </c>
      <c r="J12" s="37">
        <f t="shared" si="5"/>
        <v>0</v>
      </c>
      <c r="K12" s="37">
        <f t="shared" si="5"/>
        <v>0</v>
      </c>
      <c r="L12" s="37">
        <f t="shared" si="5"/>
        <v>8</v>
      </c>
      <c r="M12" s="37">
        <f t="shared" si="5"/>
        <v>21.555</v>
      </c>
      <c r="N12" s="37">
        <f t="shared" si="5"/>
        <v>488602</v>
      </c>
      <c r="O12" s="37">
        <f t="shared" si="5"/>
        <v>1551018.2734568</v>
      </c>
      <c r="P12" s="37">
        <f t="shared" si="5"/>
        <v>488602</v>
      </c>
      <c r="S12" s="15">
        <f t="shared" si="4"/>
        <v>0</v>
      </c>
    </row>
    <row r="13" spans="1:19" s="11" customFormat="1" ht="19.95" customHeight="1" x14ac:dyDescent="0.3">
      <c r="B13" s="12" t="s">
        <v>12</v>
      </c>
      <c r="C13" s="12"/>
      <c r="D13" s="38">
        <f>+SUM(D14:D25)</f>
        <v>196986</v>
      </c>
      <c r="E13" s="38">
        <f t="shared" ref="E13:P13" si="6">+SUM(E14:E25)</f>
        <v>1194818.3894568</v>
      </c>
      <c r="F13" s="38">
        <f t="shared" si="6"/>
        <v>0</v>
      </c>
      <c r="G13" s="38">
        <f t="shared" si="6"/>
        <v>0</v>
      </c>
      <c r="H13" s="38">
        <f t="shared" si="6"/>
        <v>0</v>
      </c>
      <c r="I13" s="38">
        <f t="shared" si="6"/>
        <v>0</v>
      </c>
      <c r="J13" s="38">
        <f t="shared" si="6"/>
        <v>0</v>
      </c>
      <c r="K13" s="38">
        <f t="shared" si="6"/>
        <v>0</v>
      </c>
      <c r="L13" s="38">
        <f t="shared" si="6"/>
        <v>8</v>
      </c>
      <c r="M13" s="38">
        <f t="shared" si="6"/>
        <v>21.555</v>
      </c>
      <c r="N13" s="38">
        <f t="shared" si="6"/>
        <v>196978</v>
      </c>
      <c r="O13" s="38">
        <f t="shared" si="6"/>
        <v>1194818.3894568</v>
      </c>
      <c r="P13" s="38">
        <f t="shared" si="6"/>
        <v>196978</v>
      </c>
      <c r="S13" s="15">
        <f t="shared" si="4"/>
        <v>0</v>
      </c>
    </row>
    <row r="14" spans="1:19" s="28" customFormat="1" ht="19.95" customHeight="1" x14ac:dyDescent="0.3">
      <c r="A14" s="23"/>
      <c r="B14" s="26" t="s">
        <v>13</v>
      </c>
      <c r="C14" s="27" t="s">
        <v>14</v>
      </c>
      <c r="D14" s="53">
        <v>183</v>
      </c>
      <c r="E14" s="53">
        <v>2794.6395660000003</v>
      </c>
      <c r="F14" s="39"/>
      <c r="G14" s="39"/>
      <c r="H14" s="39"/>
      <c r="I14" s="39"/>
      <c r="J14" s="39"/>
      <c r="K14" s="39"/>
      <c r="L14" s="39"/>
      <c r="M14" s="39"/>
      <c r="N14" s="39">
        <f>+D14</f>
        <v>183</v>
      </c>
      <c r="O14" s="39">
        <f>+E14</f>
        <v>2794.6395660000003</v>
      </c>
      <c r="P14" s="39">
        <f>+D14</f>
        <v>183</v>
      </c>
      <c r="R14" s="11"/>
      <c r="S14" s="15">
        <f t="shared" si="4"/>
        <v>0</v>
      </c>
    </row>
    <row r="15" spans="1:19" s="28" customFormat="1" ht="19.95" customHeight="1" x14ac:dyDescent="0.3">
      <c r="A15" s="23"/>
      <c r="B15" s="26" t="s">
        <v>15</v>
      </c>
      <c r="C15" s="27" t="s">
        <v>16</v>
      </c>
      <c r="D15" s="53">
        <v>6667</v>
      </c>
      <c r="E15" s="53">
        <v>66037.155115250003</v>
      </c>
      <c r="F15" s="39"/>
      <c r="G15" s="39"/>
      <c r="H15" s="39"/>
      <c r="I15" s="39"/>
      <c r="J15" s="39"/>
      <c r="K15" s="39"/>
      <c r="L15" s="39"/>
      <c r="M15" s="39"/>
      <c r="N15" s="39">
        <f t="shared" ref="N15:N21" si="7">+D15</f>
        <v>6667</v>
      </c>
      <c r="O15" s="39">
        <f t="shared" ref="O15:O21" si="8">+E15</f>
        <v>66037.155115250003</v>
      </c>
      <c r="P15" s="39">
        <f t="shared" ref="P15:P21" si="9">+D15</f>
        <v>6667</v>
      </c>
      <c r="R15" s="11"/>
      <c r="S15" s="15">
        <f t="shared" si="4"/>
        <v>0</v>
      </c>
    </row>
    <row r="16" spans="1:19" s="28" customFormat="1" ht="19.95" customHeight="1" x14ac:dyDescent="0.3">
      <c r="A16" s="23"/>
      <c r="B16" s="26" t="s">
        <v>17</v>
      </c>
      <c r="C16" s="27" t="s">
        <v>18</v>
      </c>
      <c r="D16" s="53">
        <v>713</v>
      </c>
      <c r="E16" s="53">
        <v>16531.28973335</v>
      </c>
      <c r="F16" s="39"/>
      <c r="G16" s="39"/>
      <c r="H16" s="39"/>
      <c r="I16" s="39"/>
      <c r="J16" s="39"/>
      <c r="K16" s="39"/>
      <c r="L16" s="39"/>
      <c r="M16" s="39"/>
      <c r="N16" s="39">
        <f t="shared" si="7"/>
        <v>713</v>
      </c>
      <c r="O16" s="39">
        <f t="shared" si="8"/>
        <v>16531.28973335</v>
      </c>
      <c r="P16" s="39">
        <f t="shared" si="9"/>
        <v>713</v>
      </c>
      <c r="R16" s="11"/>
      <c r="S16" s="15">
        <f t="shared" si="4"/>
        <v>0</v>
      </c>
    </row>
    <row r="17" spans="1:19" s="28" customFormat="1" ht="19.95" customHeight="1" x14ac:dyDescent="0.3">
      <c r="A17" s="23"/>
      <c r="B17" s="26" t="s">
        <v>19</v>
      </c>
      <c r="C17" s="27" t="s">
        <v>20</v>
      </c>
      <c r="D17" s="53">
        <v>1195</v>
      </c>
      <c r="E17" s="53">
        <v>37009.416419000001</v>
      </c>
      <c r="F17" s="39"/>
      <c r="G17" s="39"/>
      <c r="H17" s="39"/>
      <c r="I17" s="39"/>
      <c r="J17" s="39"/>
      <c r="K17" s="39"/>
      <c r="L17" s="39"/>
      <c r="M17" s="39"/>
      <c r="N17" s="39">
        <f t="shared" si="7"/>
        <v>1195</v>
      </c>
      <c r="O17" s="39">
        <f t="shared" si="8"/>
        <v>37009.416419000001</v>
      </c>
      <c r="P17" s="39">
        <f t="shared" si="9"/>
        <v>1195</v>
      </c>
      <c r="R17" s="11"/>
      <c r="S17" s="15">
        <f t="shared" si="4"/>
        <v>0</v>
      </c>
    </row>
    <row r="18" spans="1:19" s="28" customFormat="1" ht="19.95" customHeight="1" x14ac:dyDescent="0.3">
      <c r="A18" s="23"/>
      <c r="B18" s="26" t="s">
        <v>21</v>
      </c>
      <c r="C18" s="27" t="s">
        <v>22</v>
      </c>
      <c r="D18" s="53">
        <v>8545</v>
      </c>
      <c r="E18" s="53">
        <v>59012.801545699986</v>
      </c>
      <c r="F18" s="39"/>
      <c r="G18" s="39"/>
      <c r="H18" s="39"/>
      <c r="I18" s="39"/>
      <c r="J18" s="39"/>
      <c r="K18" s="39"/>
      <c r="L18" s="39"/>
      <c r="M18" s="39"/>
      <c r="N18" s="39">
        <f t="shared" si="7"/>
        <v>8545</v>
      </c>
      <c r="O18" s="39">
        <f t="shared" si="8"/>
        <v>59012.801545699986</v>
      </c>
      <c r="P18" s="39">
        <f t="shared" si="9"/>
        <v>8545</v>
      </c>
      <c r="R18" s="11"/>
      <c r="S18" s="15">
        <f t="shared" si="4"/>
        <v>0</v>
      </c>
    </row>
    <row r="19" spans="1:19" s="28" customFormat="1" ht="19.95" customHeight="1" x14ac:dyDescent="0.3">
      <c r="A19" s="23"/>
      <c r="B19" s="26" t="s">
        <v>23</v>
      </c>
      <c r="C19" s="27" t="s">
        <v>24</v>
      </c>
      <c r="D19" s="53">
        <v>34883</v>
      </c>
      <c r="E19" s="53">
        <v>118428.89895750002</v>
      </c>
      <c r="F19" s="39"/>
      <c r="G19" s="39"/>
      <c r="H19" s="39"/>
      <c r="I19" s="39"/>
      <c r="J19" s="39"/>
      <c r="K19" s="39"/>
      <c r="L19" s="39"/>
      <c r="M19" s="39"/>
      <c r="N19" s="39">
        <f t="shared" si="7"/>
        <v>34883</v>
      </c>
      <c r="O19" s="39">
        <f t="shared" si="8"/>
        <v>118428.89895750002</v>
      </c>
      <c r="P19" s="39">
        <f t="shared" si="9"/>
        <v>34883</v>
      </c>
      <c r="R19" s="11"/>
      <c r="S19" s="15">
        <f t="shared" si="4"/>
        <v>0</v>
      </c>
    </row>
    <row r="20" spans="1:19" s="28" customFormat="1" ht="19.95" customHeight="1" x14ac:dyDescent="0.3">
      <c r="A20" s="23"/>
      <c r="B20" s="26" t="s">
        <v>25</v>
      </c>
      <c r="C20" s="27" t="s">
        <v>26</v>
      </c>
      <c r="D20" s="53">
        <v>93784</v>
      </c>
      <c r="E20" s="53">
        <v>162949.46834999998</v>
      </c>
      <c r="F20" s="39"/>
      <c r="G20" s="39"/>
      <c r="H20" s="39"/>
      <c r="I20" s="39"/>
      <c r="J20" s="39"/>
      <c r="K20" s="39"/>
      <c r="L20" s="39"/>
      <c r="M20" s="39"/>
      <c r="N20" s="39">
        <f t="shared" si="7"/>
        <v>93784</v>
      </c>
      <c r="O20" s="39">
        <f t="shared" si="8"/>
        <v>162949.46834999998</v>
      </c>
      <c r="P20" s="39">
        <f t="shared" si="9"/>
        <v>93784</v>
      </c>
      <c r="R20" s="11"/>
      <c r="S20" s="15">
        <f t="shared" si="4"/>
        <v>0</v>
      </c>
    </row>
    <row r="21" spans="1:19" s="28" customFormat="1" ht="19.95" customHeight="1" x14ac:dyDescent="0.3">
      <c r="A21" s="23"/>
      <c r="B21" s="26" t="s">
        <v>27</v>
      </c>
      <c r="C21" s="27" t="s">
        <v>28</v>
      </c>
      <c r="D21" s="53">
        <v>15289</v>
      </c>
      <c r="E21" s="53">
        <v>64288.014000000003</v>
      </c>
      <c r="F21" s="39"/>
      <c r="G21" s="39"/>
      <c r="H21" s="39"/>
      <c r="I21" s="39"/>
      <c r="J21" s="39"/>
      <c r="K21" s="39"/>
      <c r="L21" s="39"/>
      <c r="M21" s="39"/>
      <c r="N21" s="39">
        <f t="shared" si="7"/>
        <v>15289</v>
      </c>
      <c r="O21" s="39">
        <f t="shared" si="8"/>
        <v>64288.014000000003</v>
      </c>
      <c r="P21" s="39">
        <f t="shared" si="9"/>
        <v>15289</v>
      </c>
      <c r="R21" s="11"/>
      <c r="S21" s="15">
        <f t="shared" si="4"/>
        <v>0</v>
      </c>
    </row>
    <row r="22" spans="1:19" s="28" customFormat="1" ht="19.95" customHeight="1" x14ac:dyDescent="0.3">
      <c r="A22" s="23"/>
      <c r="B22" s="54" t="s">
        <v>29</v>
      </c>
      <c r="C22" s="55" t="s">
        <v>100</v>
      </c>
      <c r="D22" s="56">
        <v>85</v>
      </c>
      <c r="E22" s="56">
        <v>29051.535769999999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85</v>
      </c>
      <c r="O22" s="57">
        <v>29051.535769999999</v>
      </c>
      <c r="P22" s="57">
        <v>85</v>
      </c>
      <c r="R22" s="11"/>
      <c r="S22" s="15">
        <f t="shared" si="4"/>
        <v>0</v>
      </c>
    </row>
    <row r="23" spans="1:19" s="28" customFormat="1" ht="19.95" customHeight="1" x14ac:dyDescent="0.3">
      <c r="A23" s="23"/>
      <c r="B23" s="54" t="s">
        <v>30</v>
      </c>
      <c r="C23" s="55" t="s">
        <v>31</v>
      </c>
      <c r="D23" s="56">
        <v>4497</v>
      </c>
      <c r="E23" s="56">
        <v>9801.2520000000004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8</v>
      </c>
      <c r="M23" s="57">
        <v>21.555</v>
      </c>
      <c r="N23" s="57">
        <v>4489</v>
      </c>
      <c r="O23" s="57">
        <v>9801.2520000000004</v>
      </c>
      <c r="P23" s="57">
        <v>4489</v>
      </c>
      <c r="R23" s="11"/>
      <c r="S23" s="15">
        <f t="shared" si="4"/>
        <v>0</v>
      </c>
    </row>
    <row r="24" spans="1:19" s="28" customFormat="1" ht="19.95" customHeight="1" x14ac:dyDescent="0.3">
      <c r="A24" s="23"/>
      <c r="B24" s="26" t="s">
        <v>32</v>
      </c>
      <c r="C24" s="27" t="s">
        <v>33</v>
      </c>
      <c r="D24" s="53">
        <v>12877</v>
      </c>
      <c r="E24" s="53">
        <v>231478.10399999999</v>
      </c>
      <c r="F24" s="39"/>
      <c r="G24" s="39"/>
      <c r="H24" s="39"/>
      <c r="I24" s="39"/>
      <c r="J24" s="39"/>
      <c r="K24" s="39"/>
      <c r="L24" s="39"/>
      <c r="M24" s="39"/>
      <c r="N24" s="39">
        <v>12877</v>
      </c>
      <c r="O24" s="39">
        <v>231478.10399999999</v>
      </c>
      <c r="P24" s="39">
        <v>12877</v>
      </c>
      <c r="R24" s="11"/>
      <c r="S24" s="15">
        <f t="shared" si="4"/>
        <v>0</v>
      </c>
    </row>
    <row r="25" spans="1:19" s="28" customFormat="1" ht="19.95" customHeight="1" x14ac:dyDescent="0.3">
      <c r="A25" s="23"/>
      <c r="B25" s="26" t="s">
        <v>34</v>
      </c>
      <c r="C25" s="27" t="s">
        <v>35</v>
      </c>
      <c r="D25" s="53">
        <v>18268</v>
      </c>
      <c r="E25" s="53">
        <v>397435.81400000001</v>
      </c>
      <c r="F25" s="39"/>
      <c r="G25" s="39"/>
      <c r="H25" s="39"/>
      <c r="I25" s="39"/>
      <c r="J25" s="39"/>
      <c r="K25" s="39"/>
      <c r="L25" s="39"/>
      <c r="M25" s="39"/>
      <c r="N25" s="39">
        <v>18268</v>
      </c>
      <c r="O25" s="39">
        <v>397435.81400000001</v>
      </c>
      <c r="P25" s="39">
        <v>18268</v>
      </c>
      <c r="R25" s="11"/>
      <c r="S25" s="15">
        <f t="shared" si="4"/>
        <v>0</v>
      </c>
    </row>
    <row r="26" spans="1:19" s="11" customFormat="1" ht="19.95" customHeight="1" x14ac:dyDescent="0.3">
      <c r="B26" s="12" t="s">
        <v>36</v>
      </c>
      <c r="C26" s="12"/>
      <c r="D26" s="38">
        <v>291624</v>
      </c>
      <c r="E26" s="38">
        <v>356199.88400000002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291624</v>
      </c>
      <c r="O26" s="38">
        <v>356199.88400000002</v>
      </c>
      <c r="P26" s="38">
        <v>291624</v>
      </c>
      <c r="S26" s="15">
        <f t="shared" si="4"/>
        <v>0</v>
      </c>
    </row>
    <row r="27" spans="1:19" s="28" customFormat="1" ht="19.95" customHeight="1" x14ac:dyDescent="0.3">
      <c r="A27" s="23"/>
      <c r="B27" s="26" t="s">
        <v>37</v>
      </c>
      <c r="C27" s="27" t="s">
        <v>38</v>
      </c>
      <c r="D27" s="53">
        <v>269634</v>
      </c>
      <c r="E27" s="53">
        <v>328411.78600000002</v>
      </c>
      <c r="F27" s="39"/>
      <c r="G27" s="39"/>
      <c r="H27" s="39"/>
      <c r="I27" s="39"/>
      <c r="J27" s="39"/>
      <c r="K27" s="39"/>
      <c r="L27" s="39"/>
      <c r="M27" s="39"/>
      <c r="N27" s="39">
        <v>269634</v>
      </c>
      <c r="O27" s="39">
        <v>328411.78600000002</v>
      </c>
      <c r="P27" s="39">
        <v>269634</v>
      </c>
      <c r="R27" s="11"/>
      <c r="S27" s="15">
        <f t="shared" si="4"/>
        <v>0</v>
      </c>
    </row>
    <row r="28" spans="1:19" s="28" customFormat="1" ht="19.95" customHeight="1" x14ac:dyDescent="0.3">
      <c r="A28" s="23"/>
      <c r="B28" s="26" t="s">
        <v>39</v>
      </c>
      <c r="C28" s="27" t="s">
        <v>40</v>
      </c>
      <c r="D28" s="53">
        <v>21990</v>
      </c>
      <c r="E28" s="53">
        <v>27788.098000000002</v>
      </c>
      <c r="F28" s="39"/>
      <c r="G28" s="39"/>
      <c r="H28" s="39"/>
      <c r="I28" s="39"/>
      <c r="J28" s="39"/>
      <c r="K28" s="39"/>
      <c r="L28" s="39"/>
      <c r="M28" s="39"/>
      <c r="N28" s="39">
        <v>21990</v>
      </c>
      <c r="O28" s="39">
        <v>27788.098000000002</v>
      </c>
      <c r="P28" s="39">
        <v>21990</v>
      </c>
      <c r="R28" s="11"/>
      <c r="S28" s="15">
        <f t="shared" si="4"/>
        <v>0</v>
      </c>
    </row>
    <row r="29" spans="1:19" s="10" customFormat="1" ht="25.2" customHeight="1" x14ac:dyDescent="0.3">
      <c r="B29" s="2" t="s">
        <v>41</v>
      </c>
      <c r="C29" s="2"/>
      <c r="D29" s="40">
        <v>7458</v>
      </c>
      <c r="E29" s="40">
        <v>708060.44025999983</v>
      </c>
      <c r="F29" s="40">
        <v>0</v>
      </c>
      <c r="G29" s="40">
        <v>0</v>
      </c>
      <c r="H29" s="40">
        <v>1069</v>
      </c>
      <c r="I29" s="40">
        <v>118513.28360999987</v>
      </c>
      <c r="J29" s="40">
        <v>1692</v>
      </c>
      <c r="K29" s="40">
        <v>240964.02358999985</v>
      </c>
      <c r="L29" s="40">
        <v>1195</v>
      </c>
      <c r="M29" s="40">
        <v>212937.27123000007</v>
      </c>
      <c r="N29" s="40">
        <v>3502</v>
      </c>
      <c r="O29" s="40">
        <v>348583.13306000002</v>
      </c>
      <c r="P29" s="40">
        <v>3055</v>
      </c>
      <c r="R29" s="11"/>
      <c r="S29" s="15">
        <f t="shared" si="4"/>
        <v>0</v>
      </c>
    </row>
    <row r="30" spans="1:19" s="11" customFormat="1" ht="19.95" customHeight="1" x14ac:dyDescent="0.3">
      <c r="B30" s="12" t="s">
        <v>42</v>
      </c>
      <c r="C30" s="12"/>
      <c r="D30" s="38">
        <v>3506</v>
      </c>
      <c r="E30" s="38">
        <v>390804.85051999975</v>
      </c>
      <c r="F30" s="38">
        <v>0</v>
      </c>
      <c r="G30" s="38">
        <v>0</v>
      </c>
      <c r="H30" s="38">
        <v>721</v>
      </c>
      <c r="I30" s="38">
        <v>83139.999209999864</v>
      </c>
      <c r="J30" s="38">
        <v>1632</v>
      </c>
      <c r="K30" s="38">
        <v>236113.86651999986</v>
      </c>
      <c r="L30" s="38">
        <v>591</v>
      </c>
      <c r="M30" s="38">
        <v>132047.98689000006</v>
      </c>
      <c r="N30" s="38">
        <v>562</v>
      </c>
      <c r="O30" s="38">
        <v>71550.984790000017</v>
      </c>
      <c r="P30" s="38">
        <v>463</v>
      </c>
      <c r="S30" s="15">
        <f t="shared" si="4"/>
        <v>0</v>
      </c>
    </row>
    <row r="31" spans="1:19" s="28" customFormat="1" ht="19.95" customHeight="1" x14ac:dyDescent="0.3">
      <c r="A31" s="23"/>
      <c r="B31" s="54" t="s">
        <v>43</v>
      </c>
      <c r="C31" s="55" t="s">
        <v>44</v>
      </c>
      <c r="D31" s="56">
        <v>2612</v>
      </c>
      <c r="E31" s="56">
        <v>345690.50094999972</v>
      </c>
      <c r="F31" s="57">
        <v>0</v>
      </c>
      <c r="G31" s="57">
        <v>0</v>
      </c>
      <c r="H31" s="57">
        <v>718</v>
      </c>
      <c r="I31" s="57">
        <v>82962.457269999868</v>
      </c>
      <c r="J31" s="57">
        <v>1632</v>
      </c>
      <c r="K31" s="57">
        <v>236113.86651999986</v>
      </c>
      <c r="L31" s="57">
        <v>47</v>
      </c>
      <c r="M31" s="57">
        <v>17025.74566</v>
      </c>
      <c r="N31" s="57">
        <v>215</v>
      </c>
      <c r="O31" s="57">
        <v>26614.177159999999</v>
      </c>
      <c r="P31" s="57">
        <v>121</v>
      </c>
      <c r="R31" s="11"/>
      <c r="S31" s="15">
        <f t="shared" si="4"/>
        <v>0</v>
      </c>
    </row>
    <row r="32" spans="1:19" s="28" customFormat="1" ht="19.95" customHeight="1" x14ac:dyDescent="0.3">
      <c r="A32" s="23"/>
      <c r="B32" s="54" t="s">
        <v>45</v>
      </c>
      <c r="C32" s="55" t="s">
        <v>46</v>
      </c>
      <c r="D32" s="56">
        <v>894</v>
      </c>
      <c r="E32" s="56">
        <v>45114.349570000013</v>
      </c>
      <c r="F32" s="57">
        <v>0</v>
      </c>
      <c r="G32" s="57">
        <v>0</v>
      </c>
      <c r="H32" s="57">
        <v>3</v>
      </c>
      <c r="I32" s="57">
        <v>177.54194000000001</v>
      </c>
      <c r="J32" s="57">
        <v>0</v>
      </c>
      <c r="K32" s="57">
        <v>0</v>
      </c>
      <c r="L32" s="57">
        <v>544</v>
      </c>
      <c r="M32" s="57">
        <v>115022.24123000006</v>
      </c>
      <c r="N32" s="57">
        <v>347</v>
      </c>
      <c r="O32" s="57">
        <v>44936.80763000001</v>
      </c>
      <c r="P32" s="57">
        <v>342</v>
      </c>
      <c r="R32" s="11"/>
      <c r="S32" s="15">
        <f t="shared" si="4"/>
        <v>0</v>
      </c>
    </row>
    <row r="33" spans="1:19" s="28" customFormat="1" ht="19.95" customHeight="1" x14ac:dyDescent="0.3">
      <c r="A33" s="23"/>
      <c r="B33" s="54" t="s">
        <v>47</v>
      </c>
      <c r="C33" s="55" t="s">
        <v>48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R33" s="11"/>
      <c r="S33" s="15">
        <f t="shared" si="4"/>
        <v>0</v>
      </c>
    </row>
    <row r="34" spans="1:19" s="28" customFormat="1" ht="19.95" customHeight="1" x14ac:dyDescent="0.3">
      <c r="A34" s="23"/>
      <c r="B34" s="54" t="s">
        <v>49</v>
      </c>
      <c r="C34" s="55" t="s">
        <v>50</v>
      </c>
      <c r="D34" s="57">
        <v>0</v>
      </c>
      <c r="E34" s="57">
        <v>0</v>
      </c>
      <c r="F34" s="57">
        <v>0</v>
      </c>
      <c r="G34" s="57">
        <v>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R34" s="11"/>
      <c r="S34" s="15">
        <f t="shared" si="4"/>
        <v>0</v>
      </c>
    </row>
    <row r="35" spans="1:19" s="11" customFormat="1" ht="19.95" customHeight="1" x14ac:dyDescent="0.3">
      <c r="B35" s="12" t="s">
        <v>51</v>
      </c>
      <c r="C35" s="12"/>
      <c r="D35" s="38">
        <v>3952</v>
      </c>
      <c r="E35" s="38">
        <v>317255.58974000008</v>
      </c>
      <c r="F35" s="38">
        <v>0</v>
      </c>
      <c r="G35" s="38">
        <v>0</v>
      </c>
      <c r="H35" s="38">
        <v>348</v>
      </c>
      <c r="I35" s="38">
        <v>35373.284400000004</v>
      </c>
      <c r="J35" s="38">
        <v>60</v>
      </c>
      <c r="K35" s="38">
        <v>4850.1570699999993</v>
      </c>
      <c r="L35" s="38">
        <v>604</v>
      </c>
      <c r="M35" s="38">
        <v>80889.284340000027</v>
      </c>
      <c r="N35" s="38">
        <v>2940</v>
      </c>
      <c r="O35" s="38">
        <v>277032.14827000001</v>
      </c>
      <c r="P35" s="38">
        <v>2592</v>
      </c>
      <c r="S35" s="15">
        <f t="shared" si="4"/>
        <v>0</v>
      </c>
    </row>
    <row r="36" spans="1:19" s="28" customFormat="1" ht="19.95" customHeight="1" x14ac:dyDescent="0.3">
      <c r="A36" s="23"/>
      <c r="B36" s="54" t="s">
        <v>52</v>
      </c>
      <c r="C36" s="55" t="s">
        <v>53</v>
      </c>
      <c r="D36" s="56">
        <v>1976</v>
      </c>
      <c r="E36" s="56">
        <v>68085.04694</v>
      </c>
      <c r="F36" s="57">
        <v>0</v>
      </c>
      <c r="G36" s="57">
        <v>0</v>
      </c>
      <c r="H36" s="57">
        <v>174</v>
      </c>
      <c r="I36" s="56">
        <v>7685</v>
      </c>
      <c r="J36" s="57">
        <v>30</v>
      </c>
      <c r="K36" s="56">
        <v>1195</v>
      </c>
      <c r="L36" s="57">
        <v>302</v>
      </c>
      <c r="M36" s="57">
        <v>0</v>
      </c>
      <c r="N36" s="57">
        <v>1470</v>
      </c>
      <c r="O36" s="56">
        <v>59205.04694</v>
      </c>
      <c r="P36" s="57">
        <v>1297</v>
      </c>
      <c r="R36" s="11"/>
      <c r="S36" s="15">
        <f t="shared" si="4"/>
        <v>0</v>
      </c>
    </row>
    <row r="37" spans="1:19" s="28" customFormat="1" ht="19.95" customHeight="1" x14ac:dyDescent="0.3">
      <c r="A37" s="23"/>
      <c r="B37" s="54" t="s">
        <v>54</v>
      </c>
      <c r="C37" s="55" t="s">
        <v>55</v>
      </c>
      <c r="D37" s="56">
        <v>1976</v>
      </c>
      <c r="E37" s="56">
        <v>249170.54280000005</v>
      </c>
      <c r="F37" s="57">
        <v>0</v>
      </c>
      <c r="G37" s="57">
        <v>0</v>
      </c>
      <c r="H37" s="57">
        <v>174</v>
      </c>
      <c r="I37" s="57">
        <v>27688.284400000008</v>
      </c>
      <c r="J37" s="57">
        <v>30</v>
      </c>
      <c r="K37" s="57">
        <v>3655.1570699999993</v>
      </c>
      <c r="L37" s="57">
        <v>302</v>
      </c>
      <c r="M37" s="57">
        <v>80889.284340000027</v>
      </c>
      <c r="N37" s="57">
        <v>1470</v>
      </c>
      <c r="O37" s="57">
        <v>217827.10133000003</v>
      </c>
      <c r="P37" s="57">
        <v>1295</v>
      </c>
      <c r="R37" s="11"/>
      <c r="S37" s="15">
        <f t="shared" si="4"/>
        <v>0</v>
      </c>
    </row>
    <row r="38" spans="1:19" s="28" customFormat="1" ht="19.95" customHeight="1" x14ac:dyDescent="0.3">
      <c r="A38" s="23"/>
      <c r="B38" s="54" t="s">
        <v>56</v>
      </c>
      <c r="C38" s="55" t="s">
        <v>57</v>
      </c>
      <c r="D38" s="57">
        <v>0</v>
      </c>
      <c r="E38" s="57">
        <v>0</v>
      </c>
      <c r="F38" s="57">
        <v>0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R38" s="11"/>
      <c r="S38" s="15">
        <f t="shared" si="4"/>
        <v>0</v>
      </c>
    </row>
    <row r="39" spans="1:19" s="1" customFormat="1" ht="25.2" customHeight="1" x14ac:dyDescent="0.3">
      <c r="B39" s="2" t="s">
        <v>58</v>
      </c>
      <c r="C39" s="2"/>
      <c r="D39" s="37">
        <v>732</v>
      </c>
      <c r="E39" s="37">
        <v>203048.18293999997</v>
      </c>
      <c r="F39" s="37">
        <v>22</v>
      </c>
      <c r="G39" s="37">
        <v>4917.3375499999993</v>
      </c>
      <c r="H39" s="37">
        <v>274</v>
      </c>
      <c r="I39" s="37">
        <v>72444.296099999978</v>
      </c>
      <c r="J39" s="37">
        <v>311</v>
      </c>
      <c r="K39" s="37">
        <v>103032.10496999996</v>
      </c>
      <c r="L39" s="37">
        <v>38</v>
      </c>
      <c r="M39" s="37">
        <v>12183.93562</v>
      </c>
      <c r="N39" s="37">
        <v>87</v>
      </c>
      <c r="O39" s="37">
        <v>22654.444320000002</v>
      </c>
      <c r="P39" s="37">
        <v>68</v>
      </c>
      <c r="R39" s="11"/>
      <c r="S39" s="15">
        <f t="shared" si="4"/>
        <v>0</v>
      </c>
    </row>
    <row r="40" spans="1:19" s="11" customFormat="1" ht="19.95" customHeight="1" x14ac:dyDescent="0.3">
      <c r="B40" s="12" t="s">
        <v>59</v>
      </c>
      <c r="C40" s="12"/>
      <c r="D40" s="38">
        <v>592</v>
      </c>
      <c r="E40" s="38">
        <v>177329.91652999996</v>
      </c>
      <c r="F40" s="38">
        <v>0</v>
      </c>
      <c r="G40" s="38">
        <v>0</v>
      </c>
      <c r="H40" s="38">
        <v>195</v>
      </c>
      <c r="I40" s="38">
        <v>52533.799789999983</v>
      </c>
      <c r="J40" s="38">
        <v>304</v>
      </c>
      <c r="K40" s="38">
        <v>102572.23297999996</v>
      </c>
      <c r="L40" s="38">
        <v>21</v>
      </c>
      <c r="M40" s="38">
        <v>11647.34787</v>
      </c>
      <c r="N40" s="38">
        <v>72</v>
      </c>
      <c r="O40" s="38">
        <v>22223.883760000001</v>
      </c>
      <c r="P40" s="38">
        <v>60</v>
      </c>
      <c r="S40" s="15">
        <f t="shared" si="4"/>
        <v>0</v>
      </c>
    </row>
    <row r="41" spans="1:19" s="28" customFormat="1" ht="19.95" customHeight="1" x14ac:dyDescent="0.3">
      <c r="A41" s="23"/>
      <c r="B41" s="54" t="s">
        <v>60</v>
      </c>
      <c r="C41" s="55" t="s">
        <v>61</v>
      </c>
      <c r="D41" s="56">
        <v>510</v>
      </c>
      <c r="E41" s="56">
        <v>158971.98281999995</v>
      </c>
      <c r="F41" s="57">
        <v>0</v>
      </c>
      <c r="G41" s="57">
        <v>0</v>
      </c>
      <c r="H41" s="57">
        <v>195</v>
      </c>
      <c r="I41" s="57">
        <v>52533.799789999983</v>
      </c>
      <c r="J41" s="57">
        <v>303</v>
      </c>
      <c r="K41" s="57">
        <v>102507.21066999996</v>
      </c>
      <c r="L41" s="57">
        <v>1</v>
      </c>
      <c r="M41" s="57">
        <v>292.12603999999999</v>
      </c>
      <c r="N41" s="57">
        <v>11</v>
      </c>
      <c r="O41" s="57">
        <v>3930.9723600000002</v>
      </c>
      <c r="P41" s="57">
        <v>0</v>
      </c>
      <c r="R41" s="11"/>
      <c r="S41" s="15">
        <f t="shared" si="4"/>
        <v>0</v>
      </c>
    </row>
    <row r="42" spans="1:19" s="28" customFormat="1" ht="19.95" customHeight="1" x14ac:dyDescent="0.3">
      <c r="A42" s="23"/>
      <c r="B42" s="54" t="s">
        <v>62</v>
      </c>
      <c r="C42" s="55" t="s">
        <v>63</v>
      </c>
      <c r="D42" s="56">
        <v>82</v>
      </c>
      <c r="E42" s="56">
        <v>18357.933710000001</v>
      </c>
      <c r="F42" s="57">
        <v>0</v>
      </c>
      <c r="G42" s="57">
        <v>0</v>
      </c>
      <c r="H42" s="57">
        <v>0</v>
      </c>
      <c r="I42" s="57">
        <v>0</v>
      </c>
      <c r="J42" s="57">
        <v>1</v>
      </c>
      <c r="K42" s="57">
        <v>65.022310000000004</v>
      </c>
      <c r="L42" s="57">
        <v>20</v>
      </c>
      <c r="M42" s="57">
        <v>11355.22183</v>
      </c>
      <c r="N42" s="57">
        <v>61</v>
      </c>
      <c r="O42" s="57">
        <v>18292.911400000001</v>
      </c>
      <c r="P42" s="57">
        <v>60</v>
      </c>
      <c r="R42" s="11"/>
      <c r="S42" s="15">
        <f t="shared" si="4"/>
        <v>0</v>
      </c>
    </row>
    <row r="43" spans="1:19" s="28" customFormat="1" ht="19.95" customHeight="1" x14ac:dyDescent="0.3">
      <c r="A43" s="23"/>
      <c r="B43" s="54" t="s">
        <v>64</v>
      </c>
      <c r="C43" s="55" t="s">
        <v>65</v>
      </c>
      <c r="D43" s="57">
        <v>0</v>
      </c>
      <c r="E43" s="57">
        <v>0</v>
      </c>
      <c r="F43" s="57">
        <v>0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R43" s="11"/>
      <c r="S43" s="15">
        <f t="shared" si="4"/>
        <v>0</v>
      </c>
    </row>
    <row r="44" spans="1:19" s="11" customFormat="1" ht="19.95" customHeight="1" x14ac:dyDescent="0.3">
      <c r="B44" s="12" t="s">
        <v>66</v>
      </c>
      <c r="C44" s="14"/>
      <c r="D44" s="46">
        <v>140</v>
      </c>
      <c r="E44" s="46">
        <v>25718.266410000004</v>
      </c>
      <c r="F44" s="46">
        <v>22</v>
      </c>
      <c r="G44" s="46">
        <v>4917.3375499999993</v>
      </c>
      <c r="H44" s="46">
        <v>79</v>
      </c>
      <c r="I44" s="46">
        <v>19910.496310000002</v>
      </c>
      <c r="J44" s="46">
        <v>7</v>
      </c>
      <c r="K44" s="46">
        <v>459.87198999999998</v>
      </c>
      <c r="L44" s="46">
        <v>17</v>
      </c>
      <c r="M44" s="46">
        <v>536.58775000000003</v>
      </c>
      <c r="N44" s="46">
        <v>15</v>
      </c>
      <c r="O44" s="46">
        <v>430.56056000000007</v>
      </c>
      <c r="P44" s="46">
        <v>8</v>
      </c>
      <c r="S44" s="15">
        <f t="shared" si="4"/>
        <v>0</v>
      </c>
    </row>
    <row r="45" spans="1:19" s="28" customFormat="1" ht="19.95" customHeight="1" x14ac:dyDescent="0.3">
      <c r="A45" s="23"/>
      <c r="B45" s="54" t="s">
        <v>67</v>
      </c>
      <c r="C45" s="55" t="s">
        <v>68</v>
      </c>
      <c r="D45" s="56">
        <v>64</v>
      </c>
      <c r="E45" s="56">
        <v>7815.2574299999997</v>
      </c>
      <c r="F45" s="57">
        <v>0</v>
      </c>
      <c r="G45" s="57">
        <v>0</v>
      </c>
      <c r="H45" s="57">
        <v>30</v>
      </c>
      <c r="I45" s="57">
        <v>7125.3014899999989</v>
      </c>
      <c r="J45" s="57">
        <v>3</v>
      </c>
      <c r="K45" s="57">
        <v>333.95890999999995</v>
      </c>
      <c r="L45" s="57">
        <v>17</v>
      </c>
      <c r="M45" s="57">
        <v>536.58775000000003</v>
      </c>
      <c r="N45" s="57">
        <v>14</v>
      </c>
      <c r="O45" s="57">
        <v>355.99703000000005</v>
      </c>
      <c r="P45" s="57">
        <v>8</v>
      </c>
      <c r="R45" s="11"/>
      <c r="S45" s="15">
        <f t="shared" si="4"/>
        <v>0</v>
      </c>
    </row>
    <row r="46" spans="1:19" s="28" customFormat="1" ht="19.95" customHeight="1" x14ac:dyDescent="0.3">
      <c r="A46" s="23"/>
      <c r="B46" s="54" t="s">
        <v>69</v>
      </c>
      <c r="C46" s="55" t="s">
        <v>70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R46" s="11"/>
      <c r="S46" s="15">
        <f t="shared" si="4"/>
        <v>0</v>
      </c>
    </row>
    <row r="47" spans="1:19" s="28" customFormat="1" ht="19.95" customHeight="1" x14ac:dyDescent="0.3">
      <c r="A47" s="23"/>
      <c r="B47" s="54" t="s">
        <v>71</v>
      </c>
      <c r="C47" s="55" t="s">
        <v>72</v>
      </c>
      <c r="D47" s="57">
        <v>1</v>
      </c>
      <c r="E47" s="57">
        <v>252.65414999999999</v>
      </c>
      <c r="F47" s="57">
        <v>1</v>
      </c>
      <c r="G47" s="57">
        <v>252.65414999999999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57">
        <v>0</v>
      </c>
      <c r="N47" s="57">
        <v>0</v>
      </c>
      <c r="O47" s="57">
        <v>0</v>
      </c>
      <c r="P47" s="57">
        <v>0</v>
      </c>
      <c r="R47" s="11"/>
      <c r="S47" s="15">
        <f t="shared" si="4"/>
        <v>0</v>
      </c>
    </row>
    <row r="48" spans="1:19" s="28" customFormat="1" ht="19.95" customHeight="1" x14ac:dyDescent="0.3">
      <c r="A48" s="23"/>
      <c r="B48" s="54" t="s">
        <v>73</v>
      </c>
      <c r="C48" s="55" t="s">
        <v>101</v>
      </c>
      <c r="D48" s="56">
        <v>63</v>
      </c>
      <c r="E48" s="56">
        <v>16419.152350000004</v>
      </c>
      <c r="F48" s="57">
        <v>9</v>
      </c>
      <c r="G48" s="57">
        <v>3433.48092</v>
      </c>
      <c r="H48" s="57">
        <v>49</v>
      </c>
      <c r="I48" s="57">
        <v>12785.194820000002</v>
      </c>
      <c r="J48" s="57">
        <v>4</v>
      </c>
      <c r="K48" s="57">
        <v>125.91308000000001</v>
      </c>
      <c r="L48" s="57">
        <v>0</v>
      </c>
      <c r="M48" s="57">
        <v>0</v>
      </c>
      <c r="N48" s="57">
        <v>1</v>
      </c>
      <c r="O48" s="57">
        <v>74.56353</v>
      </c>
      <c r="P48" s="57">
        <v>0</v>
      </c>
      <c r="R48" s="11"/>
      <c r="S48" s="15">
        <f t="shared" si="4"/>
        <v>0</v>
      </c>
    </row>
    <row r="49" spans="1:19" s="28" customFormat="1" ht="19.95" customHeight="1" x14ac:dyDescent="0.3">
      <c r="A49" s="23"/>
      <c r="B49" s="54" t="s">
        <v>74</v>
      </c>
      <c r="C49" s="55" t="s">
        <v>75</v>
      </c>
      <c r="D49" s="57">
        <v>10</v>
      </c>
      <c r="E49" s="57">
        <v>554.08217999999988</v>
      </c>
      <c r="F49" s="57">
        <v>10</v>
      </c>
      <c r="G49" s="57">
        <v>554.08217999999988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57">
        <v>0</v>
      </c>
      <c r="N49" s="57">
        <v>0</v>
      </c>
      <c r="O49" s="57">
        <v>0</v>
      </c>
      <c r="P49" s="57">
        <v>0</v>
      </c>
      <c r="R49" s="11"/>
      <c r="S49" s="15">
        <f t="shared" si="4"/>
        <v>0</v>
      </c>
    </row>
    <row r="50" spans="1:19" s="28" customFormat="1" ht="19.95" customHeight="1" x14ac:dyDescent="0.3">
      <c r="A50" s="23"/>
      <c r="B50" s="54" t="s">
        <v>76</v>
      </c>
      <c r="C50" s="55" t="s">
        <v>77</v>
      </c>
      <c r="D50" s="57">
        <v>2</v>
      </c>
      <c r="E50" s="57">
        <v>677.12029999999993</v>
      </c>
      <c r="F50" s="57">
        <v>2</v>
      </c>
      <c r="G50" s="57">
        <v>677.12029999999993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0</v>
      </c>
      <c r="N50" s="57">
        <v>0</v>
      </c>
      <c r="O50" s="57">
        <v>0</v>
      </c>
      <c r="P50" s="57">
        <v>0</v>
      </c>
      <c r="R50" s="11"/>
      <c r="S50" s="15">
        <f t="shared" si="4"/>
        <v>0</v>
      </c>
    </row>
    <row r="51" spans="1:19" s="28" customFormat="1" ht="19.95" customHeight="1" x14ac:dyDescent="0.3">
      <c r="A51" s="23"/>
      <c r="B51" s="54" t="s">
        <v>78</v>
      </c>
      <c r="C51" s="55" t="s">
        <v>79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R51" s="11"/>
      <c r="S51" s="15">
        <f t="shared" si="4"/>
        <v>0</v>
      </c>
    </row>
    <row r="52" spans="1:19" s="28" customFormat="1" ht="19.95" customHeight="1" x14ac:dyDescent="0.3">
      <c r="A52" s="23"/>
      <c r="B52" s="54" t="s">
        <v>80</v>
      </c>
      <c r="C52" s="55" t="s">
        <v>81</v>
      </c>
      <c r="D52" s="57">
        <v>0</v>
      </c>
      <c r="E52" s="57">
        <v>0</v>
      </c>
      <c r="F52" s="57">
        <v>0</v>
      </c>
      <c r="G52" s="57">
        <v>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57">
        <v>0</v>
      </c>
      <c r="N52" s="57">
        <v>0</v>
      </c>
      <c r="O52" s="57">
        <v>0</v>
      </c>
      <c r="P52" s="57">
        <v>0</v>
      </c>
      <c r="R52" s="11"/>
      <c r="S52" s="15">
        <f t="shared" si="4"/>
        <v>0</v>
      </c>
    </row>
    <row r="53" spans="1:19" s="1" customFormat="1" ht="25.2" customHeight="1" x14ac:dyDescent="0.3">
      <c r="B53" s="2" t="s">
        <v>82</v>
      </c>
      <c r="C53" s="3"/>
      <c r="D53" s="37">
        <v>8553</v>
      </c>
      <c r="E53" s="37">
        <v>103351.71265999999</v>
      </c>
      <c r="F53" s="37">
        <v>67</v>
      </c>
      <c r="G53" s="37">
        <v>1110.1613600000001</v>
      </c>
      <c r="H53" s="37">
        <v>471</v>
      </c>
      <c r="I53" s="37">
        <v>37148.439819999992</v>
      </c>
      <c r="J53" s="37">
        <v>16</v>
      </c>
      <c r="K53" s="37">
        <v>454.32870000000003</v>
      </c>
      <c r="L53" s="37">
        <v>62</v>
      </c>
      <c r="M53" s="37">
        <v>4254.73308</v>
      </c>
      <c r="N53" s="37">
        <v>7937</v>
      </c>
      <c r="O53" s="37">
        <v>64638.782780000009</v>
      </c>
      <c r="P53" s="37">
        <v>7883</v>
      </c>
      <c r="R53" s="11"/>
      <c r="S53" s="15">
        <f t="shared" si="4"/>
        <v>0</v>
      </c>
    </row>
    <row r="54" spans="1:19" s="11" customFormat="1" ht="19.95" customHeight="1" x14ac:dyDescent="0.3">
      <c r="B54" s="12" t="s">
        <v>83</v>
      </c>
      <c r="C54" s="13"/>
      <c r="D54" s="46">
        <v>8549</v>
      </c>
      <c r="E54" s="38">
        <v>102451.71265999999</v>
      </c>
      <c r="F54" s="45">
        <v>67</v>
      </c>
      <c r="G54" s="38">
        <v>1110.1613600000001</v>
      </c>
      <c r="H54" s="45">
        <v>471</v>
      </c>
      <c r="I54" s="38">
        <v>37148.439819999992</v>
      </c>
      <c r="J54" s="45">
        <v>16</v>
      </c>
      <c r="K54" s="38">
        <v>454.32870000000003</v>
      </c>
      <c r="L54" s="45">
        <v>61</v>
      </c>
      <c r="M54" s="38">
        <v>4230.4980800000003</v>
      </c>
      <c r="N54" s="45">
        <v>7934</v>
      </c>
      <c r="O54" s="38">
        <v>63738.782780000009</v>
      </c>
      <c r="P54" s="38">
        <v>7880</v>
      </c>
      <c r="S54" s="15">
        <f t="shared" si="4"/>
        <v>0</v>
      </c>
    </row>
    <row r="55" spans="1:19" s="11" customFormat="1" ht="19.95" customHeight="1" x14ac:dyDescent="0.3">
      <c r="B55" s="54" t="s">
        <v>84</v>
      </c>
      <c r="C55" s="55" t="s">
        <v>85</v>
      </c>
      <c r="D55" s="56">
        <v>7688</v>
      </c>
      <c r="E55" s="56">
        <v>51912.169040000008</v>
      </c>
      <c r="F55" s="57"/>
      <c r="G55" s="57"/>
      <c r="H55" s="57"/>
      <c r="I55" s="57"/>
      <c r="J55" s="57"/>
      <c r="K55" s="57"/>
      <c r="L55" s="57"/>
      <c r="M55" s="57"/>
      <c r="N55" s="57">
        <v>7688</v>
      </c>
      <c r="O55" s="57">
        <v>51912.169040000008</v>
      </c>
      <c r="P55" s="57">
        <v>7688</v>
      </c>
      <c r="S55" s="15"/>
    </row>
    <row r="56" spans="1:19" s="28" customFormat="1" ht="19.95" customHeight="1" x14ac:dyDescent="0.3">
      <c r="A56" s="23"/>
      <c r="B56" s="54" t="s">
        <v>86</v>
      </c>
      <c r="C56" s="55" t="s">
        <v>87</v>
      </c>
      <c r="D56" s="57">
        <v>60</v>
      </c>
      <c r="E56" s="57">
        <v>358.71690000000007</v>
      </c>
      <c r="F56" s="57">
        <v>60</v>
      </c>
      <c r="G56" s="57">
        <v>358.71690000000007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0</v>
      </c>
      <c r="R56" s="11"/>
      <c r="S56" s="15">
        <f t="shared" si="4"/>
        <v>0</v>
      </c>
    </row>
    <row r="57" spans="1:19" s="28" customFormat="1" ht="19.95" customHeight="1" x14ac:dyDescent="0.3">
      <c r="A57" s="23"/>
      <c r="B57" s="54" t="s">
        <v>88</v>
      </c>
      <c r="C57" s="55" t="s">
        <v>89</v>
      </c>
      <c r="D57" s="56">
        <v>801</v>
      </c>
      <c r="E57" s="56">
        <v>50180.82671999999</v>
      </c>
      <c r="F57" s="57">
        <v>7</v>
      </c>
      <c r="G57" s="57">
        <v>751.44445999999994</v>
      </c>
      <c r="H57" s="57">
        <v>471</v>
      </c>
      <c r="I57" s="57">
        <v>37148.439819999992</v>
      </c>
      <c r="J57" s="57">
        <v>16</v>
      </c>
      <c r="K57" s="57">
        <v>454.32870000000003</v>
      </c>
      <c r="L57" s="57">
        <v>61</v>
      </c>
      <c r="M57" s="57">
        <v>4230.4980800000003</v>
      </c>
      <c r="N57" s="57">
        <v>246</v>
      </c>
      <c r="O57" s="57">
        <v>11826.613740000003</v>
      </c>
      <c r="P57" s="57">
        <v>192</v>
      </c>
      <c r="R57" s="11"/>
      <c r="S57" s="15">
        <f t="shared" si="4"/>
        <v>0</v>
      </c>
    </row>
    <row r="58" spans="1:19" s="28" customFormat="1" ht="19.95" customHeight="1" x14ac:dyDescent="0.3">
      <c r="A58" s="23"/>
      <c r="B58" s="54" t="s">
        <v>90</v>
      </c>
      <c r="C58" s="55" t="s">
        <v>91</v>
      </c>
      <c r="D58" s="57">
        <v>0</v>
      </c>
      <c r="E58" s="57">
        <v>0</v>
      </c>
      <c r="F58" s="57">
        <v>0</v>
      </c>
      <c r="G58" s="57">
        <v>0</v>
      </c>
      <c r="H58" s="57">
        <v>0</v>
      </c>
      <c r="I58" s="57">
        <v>0</v>
      </c>
      <c r="J58" s="57">
        <v>0</v>
      </c>
      <c r="K58" s="57">
        <v>0</v>
      </c>
      <c r="L58" s="57">
        <v>0</v>
      </c>
      <c r="M58" s="57">
        <v>0</v>
      </c>
      <c r="N58" s="57">
        <v>0</v>
      </c>
      <c r="O58" s="57">
        <v>0</v>
      </c>
      <c r="P58" s="57">
        <v>0</v>
      </c>
      <c r="R58" s="11"/>
      <c r="S58" s="15">
        <f t="shared" si="4"/>
        <v>0</v>
      </c>
    </row>
    <row r="59" spans="1:19" s="11" customFormat="1" ht="19.95" customHeight="1" x14ac:dyDescent="0.3">
      <c r="B59" s="54" t="s">
        <v>118</v>
      </c>
      <c r="C59" s="55" t="s">
        <v>117</v>
      </c>
      <c r="D59" s="57">
        <v>0</v>
      </c>
      <c r="E59" s="57">
        <v>0</v>
      </c>
      <c r="F59" s="57">
        <v>0</v>
      </c>
      <c r="G59" s="57">
        <v>0</v>
      </c>
      <c r="H59" s="57">
        <v>0</v>
      </c>
      <c r="I59" s="57">
        <v>0</v>
      </c>
      <c r="J59" s="57">
        <v>0</v>
      </c>
      <c r="K59" s="57">
        <v>0</v>
      </c>
      <c r="L59" s="57">
        <v>0</v>
      </c>
      <c r="M59" s="57">
        <v>0</v>
      </c>
      <c r="N59" s="57">
        <v>0</v>
      </c>
      <c r="O59" s="57">
        <v>0</v>
      </c>
      <c r="P59" s="57">
        <v>0</v>
      </c>
      <c r="S59" s="15">
        <f t="shared" si="4"/>
        <v>0</v>
      </c>
    </row>
    <row r="60" spans="1:19" s="11" customFormat="1" ht="19.95" customHeight="1" x14ac:dyDescent="0.3">
      <c r="B60" s="12" t="s">
        <v>92</v>
      </c>
      <c r="C60" s="14"/>
      <c r="D60" s="46">
        <v>4</v>
      </c>
      <c r="E60" s="38">
        <v>900</v>
      </c>
      <c r="F60" s="45">
        <v>0</v>
      </c>
      <c r="G60" s="38">
        <v>0</v>
      </c>
      <c r="H60" s="46">
        <v>0</v>
      </c>
      <c r="I60" s="38">
        <v>0</v>
      </c>
      <c r="J60" s="46">
        <v>0</v>
      </c>
      <c r="K60" s="38">
        <v>0</v>
      </c>
      <c r="L60" s="46">
        <v>1</v>
      </c>
      <c r="M60" s="38">
        <v>24.234999999999999</v>
      </c>
      <c r="N60" s="46">
        <v>3</v>
      </c>
      <c r="O60" s="38">
        <v>900</v>
      </c>
      <c r="P60" s="38">
        <v>3</v>
      </c>
      <c r="S60" s="15">
        <f t="shared" si="4"/>
        <v>0</v>
      </c>
    </row>
    <row r="61" spans="1:19" s="28" customFormat="1" ht="19.95" customHeight="1" x14ac:dyDescent="0.3">
      <c r="A61" s="23"/>
      <c r="B61" s="54" t="s">
        <v>93</v>
      </c>
      <c r="C61" s="55" t="s">
        <v>139</v>
      </c>
      <c r="D61" s="56">
        <v>4</v>
      </c>
      <c r="E61" s="56">
        <v>900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1</v>
      </c>
      <c r="M61" s="57">
        <v>24.234999999999999</v>
      </c>
      <c r="N61" s="57">
        <v>3</v>
      </c>
      <c r="O61" s="57">
        <v>900</v>
      </c>
      <c r="P61" s="57">
        <v>3</v>
      </c>
      <c r="R61" s="11"/>
      <c r="S61" s="15">
        <f t="shared" si="4"/>
        <v>0</v>
      </c>
    </row>
    <row r="62" spans="1:19" s="28" customFormat="1" ht="19.95" customHeight="1" x14ac:dyDescent="0.3">
      <c r="A62" s="23"/>
      <c r="B62" s="54" t="s">
        <v>94</v>
      </c>
      <c r="C62" s="55" t="s">
        <v>140</v>
      </c>
      <c r="D62" s="57">
        <v>0</v>
      </c>
      <c r="E62" s="57">
        <v>0</v>
      </c>
      <c r="F62" s="57">
        <v>0</v>
      </c>
      <c r="G62" s="57">
        <v>0</v>
      </c>
      <c r="H62" s="57">
        <v>0</v>
      </c>
      <c r="I62" s="57">
        <v>0</v>
      </c>
      <c r="J62" s="57">
        <v>0</v>
      </c>
      <c r="K62" s="57">
        <v>0</v>
      </c>
      <c r="L62" s="57">
        <v>0</v>
      </c>
      <c r="M62" s="57">
        <v>0</v>
      </c>
      <c r="N62" s="57">
        <v>0</v>
      </c>
      <c r="O62" s="57">
        <v>0</v>
      </c>
      <c r="P62" s="57">
        <v>0</v>
      </c>
      <c r="R62" s="11"/>
      <c r="S62" s="15">
        <f t="shared" si="4"/>
        <v>0</v>
      </c>
    </row>
    <row r="63" spans="1:19" s="1" customFormat="1" ht="25.2" customHeight="1" x14ac:dyDescent="0.3">
      <c r="B63" s="2" t="s">
        <v>95</v>
      </c>
      <c r="C63" s="3"/>
      <c r="D63" s="37">
        <v>109</v>
      </c>
      <c r="E63" s="37">
        <v>41326.143280000011</v>
      </c>
      <c r="F63" s="37">
        <v>0</v>
      </c>
      <c r="G63" s="37">
        <v>0</v>
      </c>
      <c r="H63" s="37">
        <v>74</v>
      </c>
      <c r="I63" s="37">
        <v>24664.022030000007</v>
      </c>
      <c r="J63" s="37">
        <v>13</v>
      </c>
      <c r="K63" s="37">
        <v>4005.2775099999994</v>
      </c>
      <c r="L63" s="37">
        <v>0</v>
      </c>
      <c r="M63" s="37">
        <v>0</v>
      </c>
      <c r="N63" s="37">
        <v>22</v>
      </c>
      <c r="O63" s="37">
        <v>12656.84374</v>
      </c>
      <c r="P63" s="37">
        <v>15</v>
      </c>
      <c r="R63" s="11"/>
      <c r="S63" s="15">
        <f t="shared" si="4"/>
        <v>0</v>
      </c>
    </row>
    <row r="64" spans="1:19" s="11" customFormat="1" ht="19.95" customHeight="1" x14ac:dyDescent="0.3">
      <c r="B64" s="54" t="s">
        <v>114</v>
      </c>
      <c r="C64" s="55" t="s">
        <v>129</v>
      </c>
      <c r="D64" s="56">
        <v>86</v>
      </c>
      <c r="E64" s="56">
        <v>28253.371360000008</v>
      </c>
      <c r="F64" s="57">
        <v>0</v>
      </c>
      <c r="G64" s="57">
        <v>0</v>
      </c>
      <c r="H64" s="57">
        <v>73</v>
      </c>
      <c r="I64" s="57">
        <v>24248.093850000008</v>
      </c>
      <c r="J64" s="57">
        <v>13</v>
      </c>
      <c r="K64" s="57">
        <v>4005.2775099999994</v>
      </c>
      <c r="L64" s="57">
        <v>0</v>
      </c>
      <c r="M64" s="57">
        <v>0</v>
      </c>
      <c r="N64" s="57">
        <v>0</v>
      </c>
      <c r="O64" s="57">
        <v>0</v>
      </c>
      <c r="P64" s="57">
        <v>0</v>
      </c>
      <c r="S64" s="15">
        <f t="shared" si="4"/>
        <v>0</v>
      </c>
    </row>
    <row r="65" spans="1:19" s="11" customFormat="1" ht="19.95" customHeight="1" x14ac:dyDescent="0.3">
      <c r="B65" s="54" t="s">
        <v>115</v>
      </c>
      <c r="C65" s="55" t="s">
        <v>130</v>
      </c>
      <c r="D65" s="57">
        <v>0</v>
      </c>
      <c r="E65" s="57">
        <v>0</v>
      </c>
      <c r="F65" s="57">
        <v>0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>
        <v>0</v>
      </c>
      <c r="N65" s="57">
        <v>0</v>
      </c>
      <c r="O65" s="57">
        <v>0</v>
      </c>
      <c r="P65" s="57">
        <v>0</v>
      </c>
      <c r="S65" s="15">
        <f t="shared" si="4"/>
        <v>0</v>
      </c>
    </row>
    <row r="66" spans="1:19" s="11" customFormat="1" ht="19.95" customHeight="1" x14ac:dyDescent="0.3">
      <c r="B66" s="54" t="s">
        <v>109</v>
      </c>
      <c r="C66" s="55" t="s">
        <v>131</v>
      </c>
      <c r="D66" s="56">
        <v>8</v>
      </c>
      <c r="E66" s="56">
        <v>7580.0859</v>
      </c>
      <c r="F66" s="57">
        <v>0</v>
      </c>
      <c r="G66" s="57">
        <v>0</v>
      </c>
      <c r="H66" s="57">
        <v>0</v>
      </c>
      <c r="I66" s="57">
        <v>0</v>
      </c>
      <c r="J66" s="57">
        <v>0</v>
      </c>
      <c r="K66" s="57">
        <v>0</v>
      </c>
      <c r="L66" s="57">
        <v>0</v>
      </c>
      <c r="M66" s="57">
        <v>0</v>
      </c>
      <c r="N66" s="57">
        <v>8</v>
      </c>
      <c r="O66" s="57">
        <v>7580.0859</v>
      </c>
      <c r="P66" s="57">
        <v>8</v>
      </c>
      <c r="S66" s="15">
        <f t="shared" si="4"/>
        <v>0</v>
      </c>
    </row>
    <row r="67" spans="1:19" s="11" customFormat="1" ht="19.95" customHeight="1" x14ac:dyDescent="0.3">
      <c r="B67" s="54" t="s">
        <v>116</v>
      </c>
      <c r="C67" s="55" t="s">
        <v>132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S67" s="15">
        <f t="shared" si="4"/>
        <v>0</v>
      </c>
    </row>
    <row r="68" spans="1:19" s="11" customFormat="1" ht="19.95" customHeight="1" x14ac:dyDescent="0.3">
      <c r="B68" s="54" t="s">
        <v>110</v>
      </c>
      <c r="C68" s="55" t="s">
        <v>133</v>
      </c>
      <c r="D68" s="56">
        <v>15</v>
      </c>
      <c r="E68" s="56">
        <v>5492.6860200000001</v>
      </c>
      <c r="F68" s="57">
        <v>0</v>
      </c>
      <c r="G68" s="57">
        <v>0</v>
      </c>
      <c r="H68" s="57">
        <v>1</v>
      </c>
      <c r="I68" s="57">
        <v>415.92818</v>
      </c>
      <c r="J68" s="57">
        <v>0</v>
      </c>
      <c r="K68" s="57">
        <v>0</v>
      </c>
      <c r="L68" s="57">
        <v>0</v>
      </c>
      <c r="M68" s="57">
        <v>0</v>
      </c>
      <c r="N68" s="57">
        <v>14</v>
      </c>
      <c r="O68" s="57">
        <v>5076.7578400000002</v>
      </c>
      <c r="P68" s="57">
        <v>7</v>
      </c>
      <c r="S68" s="15">
        <f t="shared" si="4"/>
        <v>0</v>
      </c>
    </row>
    <row r="69" spans="1:19" s="28" customFormat="1" ht="4.95" customHeight="1" x14ac:dyDescent="0.3">
      <c r="A69" s="23"/>
      <c r="B69" s="29"/>
      <c r="C69" s="30"/>
      <c r="D69" s="47"/>
      <c r="E69" s="41"/>
      <c r="F69" s="47"/>
      <c r="G69" s="41"/>
      <c r="H69" s="47"/>
      <c r="I69" s="41"/>
      <c r="J69" s="47"/>
      <c r="K69" s="41"/>
      <c r="L69" s="47"/>
      <c r="M69" s="41"/>
      <c r="N69" s="47"/>
      <c r="O69" s="41"/>
      <c r="P69" s="41"/>
      <c r="R69" s="11"/>
      <c r="S69" s="15">
        <f t="shared" si="4"/>
        <v>0</v>
      </c>
    </row>
    <row r="70" spans="1:19" s="1" customFormat="1" ht="30" customHeight="1" x14ac:dyDescent="0.3">
      <c r="B70" s="7" t="s">
        <v>96</v>
      </c>
      <c r="C70" s="8"/>
      <c r="D70" s="49">
        <v>12152</v>
      </c>
      <c r="E70" s="49">
        <v>304808.18605000008</v>
      </c>
      <c r="F70" s="49">
        <v>832</v>
      </c>
      <c r="G70" s="49">
        <v>15916.527300000003</v>
      </c>
      <c r="H70" s="49">
        <v>1777</v>
      </c>
      <c r="I70" s="49">
        <v>43439.373770000006</v>
      </c>
      <c r="J70" s="49">
        <v>418</v>
      </c>
      <c r="K70" s="49">
        <v>7072.5961499999976</v>
      </c>
      <c r="L70" s="49">
        <v>374</v>
      </c>
      <c r="M70" s="49">
        <v>25052.321759999999</v>
      </c>
      <c r="N70" s="49">
        <v>8751</v>
      </c>
      <c r="O70" s="49">
        <v>238379.68883000006</v>
      </c>
      <c r="P70" s="49">
        <v>8657</v>
      </c>
      <c r="Q70" s="9"/>
      <c r="R70" s="11"/>
      <c r="S70" s="15">
        <f t="shared" si="4"/>
        <v>0</v>
      </c>
    </row>
    <row r="71" spans="1:19" s="28" customFormat="1" ht="4.95" customHeight="1" x14ac:dyDescent="0.3">
      <c r="A71" s="23"/>
      <c r="B71" s="31"/>
      <c r="C71" s="32"/>
      <c r="D71" s="48"/>
      <c r="E71" s="42"/>
      <c r="F71" s="48"/>
      <c r="G71" s="42"/>
      <c r="H71" s="48"/>
      <c r="I71" s="42"/>
      <c r="J71" s="48"/>
      <c r="K71" s="42"/>
      <c r="L71" s="48"/>
      <c r="M71" s="42"/>
      <c r="N71" s="48"/>
      <c r="O71" s="42"/>
      <c r="P71" s="42"/>
      <c r="R71" s="11"/>
      <c r="S71" s="15">
        <f t="shared" si="4"/>
        <v>0</v>
      </c>
    </row>
    <row r="72" spans="1:19" s="1" customFormat="1" ht="25.2" customHeight="1" x14ac:dyDescent="0.3">
      <c r="B72" s="2" t="s">
        <v>97</v>
      </c>
      <c r="C72" s="3"/>
      <c r="D72" s="37">
        <v>3850</v>
      </c>
      <c r="E72" s="37">
        <v>110829.77370000002</v>
      </c>
      <c r="F72" s="37">
        <v>832</v>
      </c>
      <c r="G72" s="37">
        <v>15916.527300000003</v>
      </c>
      <c r="H72" s="37">
        <v>1777</v>
      </c>
      <c r="I72" s="37">
        <v>43439.373770000006</v>
      </c>
      <c r="J72" s="37">
        <v>418</v>
      </c>
      <c r="K72" s="37">
        <v>7072.5961499999976</v>
      </c>
      <c r="L72" s="37">
        <v>371</v>
      </c>
      <c r="M72" s="37">
        <v>12485.2646</v>
      </c>
      <c r="N72" s="37">
        <v>452</v>
      </c>
      <c r="O72" s="37">
        <v>44401.276480000008</v>
      </c>
      <c r="P72" s="37">
        <v>358</v>
      </c>
      <c r="R72" s="11"/>
      <c r="S72" s="15">
        <f t="shared" si="4"/>
        <v>0</v>
      </c>
    </row>
    <row r="73" spans="1:19" s="11" customFormat="1" ht="19.95" customHeight="1" x14ac:dyDescent="0.3">
      <c r="B73" s="54" t="s">
        <v>120</v>
      </c>
      <c r="C73" s="55" t="s">
        <v>119</v>
      </c>
      <c r="D73" s="57">
        <v>3798</v>
      </c>
      <c r="E73" s="57">
        <v>73332.895520000005</v>
      </c>
      <c r="F73" s="57">
        <v>832</v>
      </c>
      <c r="G73" s="57">
        <v>15916.527300000003</v>
      </c>
      <c r="H73" s="57">
        <v>1777</v>
      </c>
      <c r="I73" s="57">
        <v>43439.373770000006</v>
      </c>
      <c r="J73" s="57">
        <v>418</v>
      </c>
      <c r="K73" s="57">
        <v>7072.5961499999976</v>
      </c>
      <c r="L73" s="57">
        <v>371</v>
      </c>
      <c r="M73" s="57">
        <v>12485.2646</v>
      </c>
      <c r="N73" s="57">
        <v>400</v>
      </c>
      <c r="O73" s="57">
        <v>6904.3982999999989</v>
      </c>
      <c r="P73" s="57">
        <v>306</v>
      </c>
      <c r="S73" s="15">
        <f t="shared" si="4"/>
        <v>0</v>
      </c>
    </row>
    <row r="74" spans="1:19" s="11" customFormat="1" ht="19.95" customHeight="1" x14ac:dyDescent="0.3">
      <c r="B74" s="54" t="s">
        <v>111</v>
      </c>
      <c r="C74" s="55" t="s">
        <v>121</v>
      </c>
      <c r="D74" s="57">
        <v>52</v>
      </c>
      <c r="E74" s="57">
        <v>37496.878180000007</v>
      </c>
      <c r="F74" s="57">
        <v>0</v>
      </c>
      <c r="G74" s="57">
        <v>0</v>
      </c>
      <c r="H74" s="57">
        <v>0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52</v>
      </c>
      <c r="O74" s="57">
        <v>37496.878180000007</v>
      </c>
      <c r="P74" s="57">
        <v>52</v>
      </c>
      <c r="S74" s="15">
        <f t="shared" ref="S74:S81" si="10">+D74-F74-H74-J74-L74-N74</f>
        <v>0</v>
      </c>
    </row>
    <row r="75" spans="1:19" s="1" customFormat="1" ht="25.2" customHeight="1" x14ac:dyDescent="0.3">
      <c r="B75" s="5" t="s">
        <v>98</v>
      </c>
      <c r="C75" s="6"/>
      <c r="D75" s="37">
        <v>8280</v>
      </c>
      <c r="E75" s="37">
        <v>89510.747000000018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8280</v>
      </c>
      <c r="O75" s="37">
        <v>89510.747000000018</v>
      </c>
      <c r="P75" s="37">
        <v>8280</v>
      </c>
      <c r="R75" s="11"/>
      <c r="S75" s="15">
        <f t="shared" si="10"/>
        <v>0</v>
      </c>
    </row>
    <row r="76" spans="1:19" s="11" customFormat="1" ht="19.95" customHeight="1" x14ac:dyDescent="0.3">
      <c r="B76" s="54" t="s">
        <v>134</v>
      </c>
      <c r="C76" s="55" t="s">
        <v>124</v>
      </c>
      <c r="D76" s="58">
        <v>1195</v>
      </c>
      <c r="E76" s="58">
        <v>34251.85815</v>
      </c>
      <c r="F76" s="59"/>
      <c r="G76" s="59"/>
      <c r="H76" s="59"/>
      <c r="I76" s="59"/>
      <c r="J76" s="59"/>
      <c r="K76" s="59"/>
      <c r="L76" s="59"/>
      <c r="M76" s="59"/>
      <c r="N76" s="59">
        <v>1195</v>
      </c>
      <c r="O76" s="59">
        <v>34251.85815</v>
      </c>
      <c r="P76" s="59">
        <v>1195</v>
      </c>
      <c r="S76" s="15">
        <f t="shared" si="10"/>
        <v>0</v>
      </c>
    </row>
    <row r="77" spans="1:19" s="11" customFormat="1" ht="19.95" customHeight="1" x14ac:dyDescent="0.3">
      <c r="B77" s="54" t="s">
        <v>135</v>
      </c>
      <c r="C77" s="55" t="s">
        <v>125</v>
      </c>
      <c r="D77" s="58">
        <v>174</v>
      </c>
      <c r="E77" s="58">
        <v>5002.5968000000003</v>
      </c>
      <c r="F77" s="59"/>
      <c r="G77" s="59"/>
      <c r="H77" s="59"/>
      <c r="I77" s="59"/>
      <c r="J77" s="59"/>
      <c r="K77" s="59"/>
      <c r="L77" s="59"/>
      <c r="M77" s="59"/>
      <c r="N77" s="59">
        <v>174</v>
      </c>
      <c r="O77" s="59">
        <v>5002.5968000000003</v>
      </c>
      <c r="P77" s="59">
        <v>174</v>
      </c>
      <c r="S77" s="15">
        <f t="shared" si="10"/>
        <v>0</v>
      </c>
    </row>
    <row r="78" spans="1:19" s="11" customFormat="1" ht="19.95" customHeight="1" x14ac:dyDescent="0.3">
      <c r="B78" s="54" t="s">
        <v>136</v>
      </c>
      <c r="C78" s="55" t="s">
        <v>126</v>
      </c>
      <c r="D78" s="58">
        <v>2065</v>
      </c>
      <c r="E78" s="58">
        <v>14762.279850000001</v>
      </c>
      <c r="F78" s="59"/>
      <c r="G78" s="59"/>
      <c r="H78" s="59"/>
      <c r="I78" s="59"/>
      <c r="J78" s="59"/>
      <c r="K78" s="59"/>
      <c r="L78" s="59"/>
      <c r="M78" s="59"/>
      <c r="N78" s="59">
        <v>2065</v>
      </c>
      <c r="O78" s="59">
        <v>14762.279850000001</v>
      </c>
      <c r="P78" s="59">
        <v>2065</v>
      </c>
      <c r="S78" s="15">
        <f t="shared" si="10"/>
        <v>0</v>
      </c>
    </row>
    <row r="79" spans="1:19" s="11" customFormat="1" ht="19.95" customHeight="1" x14ac:dyDescent="0.3">
      <c r="B79" s="54" t="s">
        <v>137</v>
      </c>
      <c r="C79" s="55" t="s">
        <v>127</v>
      </c>
      <c r="D79" s="58">
        <v>4750</v>
      </c>
      <c r="E79" s="58">
        <v>32977.073700000015</v>
      </c>
      <c r="F79" s="59"/>
      <c r="G79" s="59"/>
      <c r="H79" s="59"/>
      <c r="I79" s="59"/>
      <c r="J79" s="59"/>
      <c r="K79" s="59"/>
      <c r="L79" s="59"/>
      <c r="M79" s="59"/>
      <c r="N79" s="59">
        <v>4750</v>
      </c>
      <c r="O79" s="59">
        <v>32977.073700000015</v>
      </c>
      <c r="P79" s="59">
        <v>4750</v>
      </c>
      <c r="S79" s="15">
        <f t="shared" si="10"/>
        <v>0</v>
      </c>
    </row>
    <row r="80" spans="1:19" s="11" customFormat="1" ht="19.95" customHeight="1" x14ac:dyDescent="0.3">
      <c r="B80" s="54" t="s">
        <v>138</v>
      </c>
      <c r="C80" s="55" t="s">
        <v>128</v>
      </c>
      <c r="D80" s="58">
        <v>96</v>
      </c>
      <c r="E80" s="58">
        <v>2516.9385000000002</v>
      </c>
      <c r="F80" s="59"/>
      <c r="G80" s="59"/>
      <c r="H80" s="59"/>
      <c r="I80" s="59"/>
      <c r="J80" s="59"/>
      <c r="K80" s="59"/>
      <c r="L80" s="59"/>
      <c r="M80" s="59"/>
      <c r="N80" s="59">
        <v>96</v>
      </c>
      <c r="O80" s="59">
        <v>2516.9385000000002</v>
      </c>
      <c r="P80" s="59">
        <v>96</v>
      </c>
      <c r="S80" s="15">
        <f t="shared" si="10"/>
        <v>0</v>
      </c>
    </row>
    <row r="81" spans="1:21" s="1" customFormat="1" ht="25.2" customHeight="1" x14ac:dyDescent="0.3">
      <c r="B81" s="2" t="s">
        <v>99</v>
      </c>
      <c r="C81" s="3"/>
      <c r="D81" s="37">
        <v>22</v>
      </c>
      <c r="E81" s="37">
        <v>104467.66535000001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3</v>
      </c>
      <c r="M81" s="37">
        <v>12567.05716</v>
      </c>
      <c r="N81" s="37">
        <v>19</v>
      </c>
      <c r="O81" s="37">
        <v>104467.66535000001</v>
      </c>
      <c r="P81" s="37">
        <v>19</v>
      </c>
      <c r="R81" s="11"/>
      <c r="S81" s="15">
        <f t="shared" si="10"/>
        <v>0</v>
      </c>
    </row>
    <row r="82" spans="1:21" s="11" customFormat="1" ht="19.95" customHeight="1" x14ac:dyDescent="0.3">
      <c r="B82" s="54" t="s">
        <v>112</v>
      </c>
      <c r="C82" s="55" t="s">
        <v>122</v>
      </c>
      <c r="D82" s="57">
        <v>6</v>
      </c>
      <c r="E82" s="57">
        <v>72899.401200000008</v>
      </c>
      <c r="F82" s="57">
        <v>0</v>
      </c>
      <c r="G82" s="57">
        <v>0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7">
        <v>6</v>
      </c>
      <c r="O82" s="57">
        <v>72899.401200000008</v>
      </c>
      <c r="P82" s="57">
        <v>6</v>
      </c>
      <c r="S82" s="15">
        <f>+D82-F82-H82-J82-L82-N82</f>
        <v>0</v>
      </c>
    </row>
    <row r="83" spans="1:21" s="11" customFormat="1" ht="19.95" customHeight="1" x14ac:dyDescent="0.3">
      <c r="B83" s="54" t="s">
        <v>113</v>
      </c>
      <c r="C83" s="55" t="s">
        <v>123</v>
      </c>
      <c r="D83" s="57">
        <v>16</v>
      </c>
      <c r="E83" s="57">
        <v>31568.264150000003</v>
      </c>
      <c r="F83" s="57">
        <v>0</v>
      </c>
      <c r="G83" s="57">
        <v>0</v>
      </c>
      <c r="H83" s="57">
        <v>0</v>
      </c>
      <c r="I83" s="57">
        <v>0</v>
      </c>
      <c r="J83" s="57">
        <v>0</v>
      </c>
      <c r="K83" s="57">
        <v>0</v>
      </c>
      <c r="L83" s="57">
        <v>3</v>
      </c>
      <c r="M83" s="57">
        <v>12567.05716</v>
      </c>
      <c r="N83" s="57">
        <v>13</v>
      </c>
      <c r="O83" s="57">
        <v>31568.264150000003</v>
      </c>
      <c r="P83" s="57">
        <v>13</v>
      </c>
      <c r="S83" s="15">
        <f>+D83-F83-H83-J83-L83-N83</f>
        <v>0</v>
      </c>
    </row>
    <row r="84" spans="1:21" x14ac:dyDescent="0.3">
      <c r="D84" s="33"/>
      <c r="E84" s="33"/>
      <c r="F84" s="43"/>
      <c r="G84" s="43"/>
      <c r="H84" s="43"/>
      <c r="I84" s="43"/>
      <c r="J84" s="43"/>
      <c r="K84" s="43"/>
      <c r="L84" s="43"/>
      <c r="M84" s="43"/>
      <c r="N84" s="43"/>
      <c r="O84" s="44"/>
      <c r="P84" s="44"/>
    </row>
    <row r="85" spans="1:21" x14ac:dyDescent="0.3">
      <c r="B85" s="18" t="s">
        <v>107</v>
      </c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</row>
    <row r="86" spans="1:21" x14ac:dyDescent="0.3">
      <c r="B86" s="18" t="s">
        <v>104</v>
      </c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</row>
    <row r="87" spans="1:21" x14ac:dyDescent="0.3">
      <c r="A87" s="34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1:21" x14ac:dyDescent="0.3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1:21" x14ac:dyDescent="0.3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1:21" x14ac:dyDescent="0.3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1:21" x14ac:dyDescent="0.3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1:21" x14ac:dyDescent="0.3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1:21" x14ac:dyDescent="0.3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1:21" x14ac:dyDescent="0.3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1:21" x14ac:dyDescent="0.3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1:21" x14ac:dyDescent="0.3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</row>
    <row r="97" spans="2:21" x14ac:dyDescent="0.3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2:21" x14ac:dyDescent="0.3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2:21" x14ac:dyDescent="0.3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</row>
  </sheetData>
  <mergeCells count="14">
    <mergeCell ref="B4:C6"/>
    <mergeCell ref="N5:N6"/>
    <mergeCell ref="N4:O4"/>
    <mergeCell ref="P4:P6"/>
    <mergeCell ref="D4:E4"/>
    <mergeCell ref="H4:I4"/>
    <mergeCell ref="J4:K4"/>
    <mergeCell ref="L4:M4"/>
    <mergeCell ref="D5:D6"/>
    <mergeCell ref="H5:H6"/>
    <mergeCell ref="J5:J6"/>
    <mergeCell ref="L5:L6"/>
    <mergeCell ref="F4:G4"/>
    <mergeCell ref="F5:F6"/>
  </mergeCells>
  <phoneticPr fontId="2" type="noConversion"/>
  <printOptions horizontalCentered="1"/>
  <pageMargins left="0.31496062992125984" right="0.31496062992125984" top="1.1811023622047245" bottom="0.78740157480314965" header="0.31496062992125984" footer="0.31496062992125984"/>
  <pageSetup paperSize="8" scale="48" orientation="portrait" r:id="rId1"/>
  <headerFooter>
    <oddHeader>&amp;L&amp;G</oddHeader>
  </headerFooter>
  <ignoredErrors>
    <ignoredError sqref="D13:P13 D15:P83 D14:M14 O14:P14" formulaRange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20c702-071d-4011-91cf-0051d6ab68f5">
      <Terms xmlns="http://schemas.microsoft.com/office/infopath/2007/PartnerControls"/>
    </lcf76f155ced4ddcb4097134ff3c332f>
    <TaxCatchAll xmlns="e6ee6660-4776-4585-bb11-ac531f3cff1e" xsi:nil="true"/>
  </documentManagement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2E5C361E7E4248A70230A7E00D821C" ma:contentTypeVersion="16" ma:contentTypeDescription="Criar um novo documento." ma:contentTypeScope="" ma:versionID="3d757f0bc5ff73222687845c082985f8">
  <xsd:schema xmlns:xsd="http://www.w3.org/2001/XMLSchema" xmlns:xs="http://www.w3.org/2001/XMLSchema" xmlns:p="http://schemas.microsoft.com/office/2006/metadata/properties" xmlns:ns2="0320c702-071d-4011-91cf-0051d6ab68f5" xmlns:ns3="e6ee6660-4776-4585-bb11-ac531f3cff1e" targetNamespace="http://schemas.microsoft.com/office/2006/metadata/properties" ma:root="true" ma:fieldsID="91d63ccc1104fb66928c07e4883b29b7" ns2:_="" ns3:_="">
    <xsd:import namespace="0320c702-071d-4011-91cf-0051d6ab68f5"/>
    <xsd:import namespace="e6ee6660-4776-4585-bb11-ac531f3cff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0c702-071d-4011-91cf-0051d6ab6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m" ma:readOnly="false" ma:fieldId="{5cf76f15-5ced-4ddc-b409-7134ff3c332f}" ma:taxonomyMulti="true" ma:sspId="c7bac931-df5c-491a-b361-d6ab10128a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ee6660-4776-4585-bb11-ac531f3cff1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892dfb9-79cb-4381-a269-d7604859a1de}" ma:internalName="TaxCatchAll" ma:showField="CatchAllData" ma:web="e6ee6660-4776-4585-bb11-ac531f3cff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26DF44-4323-4535-8AF8-7A2174778C5F}">
  <ds:schemaRefs>
    <ds:schemaRef ds:uri="http://schemas.microsoft.com/office/2006/metadata/properties"/>
    <ds:schemaRef ds:uri="http://schemas.microsoft.com/office/infopath/2007/PartnerControls"/>
    <ds:schemaRef ds:uri="7d5a5130-429c-4711-af93-69e8e8bc1e5f"/>
    <ds:schemaRef ds:uri="a1e06f6a-479d-4b03-a76e-8e660a2ff3e8"/>
  </ds:schemaRefs>
</ds:datastoreItem>
</file>

<file path=customXml/itemProps2.xml><?xml version="1.0" encoding="utf-8"?>
<ds:datastoreItem xmlns:ds="http://schemas.openxmlformats.org/officeDocument/2006/customXml" ds:itemID="{C68912C1-6394-49FE-ABEF-2EAACDB7FA7D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62A08999-F3C7-49B3-B836-63550753BCF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AA9735D-CE57-46EB-81C5-6F61D9B5E5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Candidaturas</vt:lpstr>
      <vt:lpstr>Candidaturas!Área_de_Impressão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Silva</dc:creator>
  <cp:lastModifiedBy>Ana Paula Silva</cp:lastModifiedBy>
  <cp:lastPrinted>2026-02-10T13:43:10Z</cp:lastPrinted>
  <dcterms:created xsi:type="dcterms:W3CDTF">2026-01-26T16:00:35Z</dcterms:created>
  <dcterms:modified xsi:type="dcterms:W3CDTF">2026-09-07T14:18:15Z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0x010100362E5C361E7E4248A70230A7E00D821C</vt:lpwstr>
  </property>
  <property fmtid="{D5CDD505-2E9C-101B-9397-08002B2CF9AE}" pid="3" name="MediaServiceImageTags">
    <vt:lpwstr/>
  </property>
</Properties>
</file>