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5/"/>
    </mc:Choice>
  </mc:AlternateContent>
  <xr:revisionPtr revIDLastSave="11" documentId="8_{EE774ACD-C575-4987-82C3-5F0D0EA9CDCC}" xr6:coauthVersionLast="47" xr6:coauthVersionMax="47" xr10:uidLastSave="{1C4BF8AC-040C-4404-B99F-858E988BED37}"/>
  <bookViews>
    <workbookView xWindow="-110" yWindow="-110" windowWidth="19420" windowHeight="10300" xr2:uid="{66ED7AA3-00EA-425A-B75E-A461FB135CDB}"/>
  </bookViews>
  <sheets>
    <sheet name="QS_Domínio" sheetId="1" r:id="rId1"/>
  </sheets>
  <definedNames>
    <definedName name="_xlnm.Print_Area" localSheetId="0">QS_Domínio!$B$1:$N$29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M23" i="1"/>
  <c r="N23" i="1"/>
  <c r="I20" i="1"/>
  <c r="L23" i="1"/>
  <c r="K23" i="1"/>
  <c r="L22" i="1"/>
  <c r="K22" i="1"/>
  <c r="F20" i="1"/>
  <c r="E20" i="1"/>
  <c r="D20" i="1"/>
  <c r="G20" i="1"/>
  <c r="N18" i="1"/>
  <c r="L18" i="1"/>
  <c r="M18" i="1"/>
  <c r="M17" i="1"/>
  <c r="L17" i="1"/>
  <c r="K17" i="1"/>
  <c r="N17" i="1"/>
  <c r="N16" i="1"/>
  <c r="M16" i="1"/>
  <c r="H12" i="1"/>
  <c r="K16" i="1"/>
  <c r="D12" i="1"/>
  <c r="K15" i="1"/>
  <c r="N15" i="1"/>
  <c r="M15" i="1"/>
  <c r="L15" i="1"/>
  <c r="G12" i="1"/>
  <c r="N14" i="1"/>
  <c r="J12" i="1"/>
  <c r="M14" i="1"/>
  <c r="L14" i="1"/>
  <c r="K14" i="1"/>
  <c r="F12" i="1"/>
  <c r="E12" i="1"/>
  <c r="E10" i="1" l="1"/>
  <c r="K20" i="1"/>
  <c r="L12" i="1"/>
  <c r="N12" i="1"/>
  <c r="D10" i="1"/>
  <c r="F10" i="1"/>
  <c r="G10" i="1"/>
  <c r="K12" i="1"/>
  <c r="M20" i="1"/>
  <c r="K18" i="1"/>
  <c r="H20" i="1"/>
  <c r="L20" i="1" s="1"/>
  <c r="M22" i="1"/>
  <c r="N22" i="1"/>
  <c r="J20" i="1"/>
  <c r="N20" i="1" s="1"/>
  <c r="L16" i="1"/>
  <c r="I12" i="1"/>
  <c r="J10" i="1" l="1"/>
  <c r="N10" i="1" s="1"/>
  <c r="K10" i="1"/>
  <c r="I10" i="1"/>
  <c r="M12" i="1"/>
  <c r="H10" i="1"/>
  <c r="M10" i="1" l="1"/>
  <c r="L10" i="1"/>
</calcChain>
</file>

<file path=xl/sharedStrings.xml><?xml version="1.0" encoding="utf-8"?>
<sst xmlns="http://schemas.openxmlformats.org/spreadsheetml/2006/main" count="49" uniqueCount="39">
  <si>
    <t>Quadro Síntese da Execução Financeira do PEPAC no Continente por Eixo e Domínio de Intervenção</t>
  </si>
  <si>
    <t>Dados reportados a</t>
  </si>
  <si>
    <t>DOMÍNIO DE INTERVENÇÃO</t>
  </si>
  <si>
    <t>INDICADORES</t>
  </si>
  <si>
    <t>Despesa
pública</t>
  </si>
  <si>
    <t>FEADER</t>
  </si>
  <si>
    <t>Nº</t>
  </si>
  <si>
    <t>Mil euros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</si>
  <si>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</si>
  <si>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</si>
  <si>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</si>
  <si>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</si>
  <si>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</si>
  <si>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</si>
  <si>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</si>
  <si>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</si>
  <si>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</si>
  <si>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</si>
  <si>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</si>
  <si>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</si>
  <si>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</si>
  <si>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</si>
  <si>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C.2. Investimento e Rejuvenescimento</t>
  </si>
  <si>
    <t>C.3. Sustentabilidade das Zonas Rurais</t>
  </si>
  <si>
    <t>C.4. Risco e Organização da Produção</t>
  </si>
  <si>
    <t>C.5. Conhecimento</t>
  </si>
  <si>
    <t>TOTAL EIXO D. ABORDAGEM TERRITORIAL INTEGRADA</t>
  </si>
  <si>
    <t>D.1. Desenvolvimento Local de Base Comunitária</t>
  </si>
  <si>
    <t>D.2. Programas de Ação em Áreas Sensíveis</t>
  </si>
  <si>
    <t>D.3. Regadios Coletivos Sustentáveis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</si>
  <si>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</si>
  <si>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</si>
  <si>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</si>
  <si>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</si>
  <si>
    <r>
      <t>Taxa de compromisso</t>
    </r>
    <r>
      <rPr>
        <sz val="10"/>
        <color rgb="FFF5FDCF"/>
        <rFont val="Aptos"/>
        <family val="2"/>
      </rPr>
      <t xml:space="preserve"> (%)</t>
    </r>
  </si>
  <si>
    <r>
      <t>Taxa de execução</t>
    </r>
    <r>
      <rPr>
        <sz val="10"/>
        <color rgb="FFF5FDCF"/>
        <rFont val="Aptos"/>
        <family val="2"/>
      </rPr>
      <t xml:space="preserve"> (%)</t>
    </r>
  </si>
  <si>
    <r>
      <t>PROGRAMAÇÃO</t>
    </r>
    <r>
      <rPr>
        <sz val="10"/>
        <color rgb="FFF5FDCF"/>
        <rFont val="Aptos"/>
        <family val="2"/>
      </rPr>
      <t xml:space="preserve"> [a]</t>
    </r>
  </si>
  <si>
    <r>
      <t>COMPROMISSOS</t>
    </r>
    <r>
      <rPr>
        <sz val="10"/>
        <color rgb="FFF5FDCF"/>
        <rFont val="Aptos"/>
        <family val="2"/>
      </rPr>
      <t xml:space="preserve"> [c] [d]</t>
    </r>
  </si>
  <si>
    <r>
      <t>PAGAMENTOS</t>
    </r>
    <r>
      <rPr>
        <sz val="10"/>
        <color rgb="FFF5FDCF"/>
        <rFont val="Aptos"/>
        <family val="2"/>
      </rPr>
      <t xml:space="preserve"> [b]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</si>
</sst>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"/>
  </numFmts>
  <fonts count="19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theme="0" tint="-4.9989318521683403E-2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2"/>
      <color rgb="FFF5FDCF"/>
      <name val="Aptos"/>
      <family val="2"/>
    </font>
    <font>
      <sz val="12"/>
      <color rgb="FFF5FDCF"/>
      <name val="Aptos"/>
      <family val="2"/>
    </font>
    <font>
      <sz val="12"/>
      <color theme="1" tint="0.14999847407452621"/>
      <name val="Aptos"/>
      <family val="2"/>
    </font>
    <font>
      <b/>
      <sz val="12"/>
      <color theme="1" tint="0.249977111117893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24997711111789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14" fontId="6" fillId="0" borderId="0" xfId="3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 vertical="center" indent="1"/>
    </xf>
    <xf numFmtId="9" fontId="13" fillId="2" borderId="3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horizontal="left" vertical="center" wrapText="1" indent="1"/>
    </xf>
    <xf numFmtId="0" fontId="13" fillId="3" borderId="12" xfId="0" applyFont="1" applyFill="1" applyBorder="1" applyAlignment="1">
      <alignment horizontal="left" vertical="center" indent="1"/>
    </xf>
    <xf numFmtId="0" fontId="13" fillId="3" borderId="12" xfId="0" applyFont="1" applyFill="1" applyBorder="1" applyAlignment="1">
      <alignment vertical="center" wrapText="1"/>
    </xf>
    <xf numFmtId="3" fontId="13" fillId="3" borderId="13" xfId="0" applyNumberFormat="1" applyFont="1" applyFill="1" applyBorder="1" applyAlignment="1">
      <alignment horizontal="right" vertical="center" indent="1"/>
    </xf>
    <xf numFmtId="9" fontId="13" fillId="3" borderId="13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vertical="center" indent="1"/>
    </xf>
    <xf numFmtId="0" fontId="16" fillId="0" borderId="5" xfId="0" applyFont="1" applyBorder="1" applyAlignment="1">
      <alignment vertical="center" wrapText="1"/>
    </xf>
    <xf numFmtId="3" fontId="16" fillId="0" borderId="3" xfId="0" applyNumberFormat="1" applyFont="1" applyBorder="1" applyAlignment="1">
      <alignment horizontal="right" vertical="center" indent="1"/>
    </xf>
    <xf numFmtId="9" fontId="16" fillId="0" borderId="3" xfId="0" applyNumberFormat="1" applyFont="1" applyBorder="1" applyAlignment="1">
      <alignment horizontal="right" vertical="center" indent="1"/>
    </xf>
    <xf numFmtId="9" fontId="16" fillId="0" borderId="3" xfId="2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3" fillId="3" borderId="3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vertical="center" wrapText="1"/>
    </xf>
    <xf numFmtId="3" fontId="13" fillId="3" borderId="3" xfId="0" applyNumberFormat="1" applyFont="1" applyFill="1" applyBorder="1" applyAlignment="1">
      <alignment horizontal="right" vertical="center" indent="1"/>
    </xf>
    <xf numFmtId="9" fontId="13" fillId="3" borderId="3" xfId="2" applyFont="1" applyFill="1" applyBorder="1" applyAlignment="1" applyProtection="1">
      <alignment horizontal="right" vertical="center" inden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3" fontId="17" fillId="0" borderId="5" xfId="0" applyNumberFormat="1" applyFont="1" applyBorder="1" applyAlignment="1">
      <alignment horizontal="right" vertical="center" indent="1"/>
    </xf>
    <xf numFmtId="9" fontId="17" fillId="0" borderId="5" xfId="2" applyFont="1" applyFill="1" applyBorder="1" applyAlignment="1" applyProtection="1">
      <alignment horizontal="right" vertical="center" indent="1"/>
    </xf>
    <xf numFmtId="0" fontId="16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43" fontId="12" fillId="0" borderId="0" xfId="1" applyFont="1" applyFill="1" applyBorder="1" applyAlignment="1">
      <alignment vertical="center"/>
    </xf>
    <xf numFmtId="3" fontId="18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 xr:uid="{90A65FD6-532F-4D5A-A52D-ED8670D97B95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C664-3419-4B77-8B65-A4431C39698F}">
  <sheetPr>
    <tabColor theme="4"/>
  </sheetPr>
  <dimension ref="B1:R29"/>
  <sheetViews>
    <sheetView showGridLines="0" showZeros="0" tabSelected="1" showWhiteSpace="0" zoomScale="60" zoomScaleNormal="60" zoomScaleSheetLayoutView="55" zoomScalePageLayoutView="110" workbookViewId="0">
      <selection activeCell="M6" sqref="M6:N6"/>
    </sheetView>
  </sheetViews>
  <sheetFormatPr defaultColWidth="9.25" defaultRowHeight="13" x14ac:dyDescent="0.35"/>
  <cols>
    <col min="1" max="1" width="2.6640625" style="2" customWidth="1"/>
    <col min="2" max="2" width="15.75" style="63" customWidth="1"/>
    <col min="3" max="3" width="50.58203125" style="62" customWidth="1"/>
    <col min="4" max="14" width="14.58203125" style="66" customWidth="1"/>
    <col min="15" max="15" width="8.9140625" style="2" customWidth="1"/>
    <col min="16" max="16" width="13.75" style="2" customWidth="1"/>
    <col min="17" max="16384" width="9.25" style="2"/>
  </cols>
  <sheetData>
    <row r="1" spans="2:18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30" customHeight="1" x14ac:dyDescent="0.3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8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8" s="4" customFormat="1" ht="15" customHeight="1" x14ac:dyDescent="0.3">
      <c r="H4" s="5"/>
      <c r="M4" s="6" t="s">
        <v>1</v>
      </c>
      <c r="N4" s="7">
        <v>46173</v>
      </c>
    </row>
    <row r="5" spans="2:18" ht="45" customHeight="1" x14ac:dyDescent="0.35">
      <c r="B5" s="8" t="s">
        <v>2</v>
      </c>
      <c r="C5" s="9"/>
      <c r="D5" s="10" t="s">
        <v>36</v>
      </c>
      <c r="E5" s="10"/>
      <c r="F5" s="11" t="s">
        <v>37</v>
      </c>
      <c r="G5" s="12"/>
      <c r="H5" s="13"/>
      <c r="I5" s="11" t="s">
        <v>38</v>
      </c>
      <c r="J5" s="13"/>
      <c r="K5" s="11" t="s">
        <v>3</v>
      </c>
      <c r="L5" s="12"/>
      <c r="M5" s="12"/>
      <c r="N5" s="13"/>
      <c r="O5" s="14"/>
    </row>
    <row r="6" spans="2:18" s="22" customFormat="1" ht="35" customHeight="1" x14ac:dyDescent="0.35">
      <c r="B6" s="15"/>
      <c r="C6" s="16"/>
      <c r="D6" s="17" t="s">
        <v>4</v>
      </c>
      <c r="E6" s="17" t="s">
        <v>5</v>
      </c>
      <c r="F6" s="18" t="s">
        <v>6</v>
      </c>
      <c r="G6" s="17" t="s">
        <v>4</v>
      </c>
      <c r="H6" s="17" t="s">
        <v>5</v>
      </c>
      <c r="I6" s="17" t="s">
        <v>4</v>
      </c>
      <c r="J6" s="17" t="s">
        <v>5</v>
      </c>
      <c r="K6" s="19" t="s">
        <v>34</v>
      </c>
      <c r="L6" s="20"/>
      <c r="M6" s="19" t="s">
        <v>35</v>
      </c>
      <c r="N6" s="20"/>
      <c r="O6" s="21"/>
    </row>
    <row r="7" spans="2:18" s="22" customFormat="1" ht="35" customHeight="1" x14ac:dyDescent="0.35">
      <c r="B7" s="15"/>
      <c r="C7" s="16"/>
      <c r="D7" s="23" t="s">
        <v>7</v>
      </c>
      <c r="E7" s="23"/>
      <c r="F7" s="24"/>
      <c r="G7" s="23" t="s">
        <v>7</v>
      </c>
      <c r="H7" s="23"/>
      <c r="I7" s="23" t="s">
        <v>7</v>
      </c>
      <c r="J7" s="23"/>
      <c r="K7" s="17" t="s">
        <v>4</v>
      </c>
      <c r="L7" s="17" t="s">
        <v>5</v>
      </c>
      <c r="M7" s="17" t="s">
        <v>4</v>
      </c>
      <c r="N7" s="17" t="s">
        <v>5</v>
      </c>
      <c r="O7" s="21"/>
    </row>
    <row r="8" spans="2:18" s="22" customFormat="1" ht="15" customHeight="1" x14ac:dyDescent="0.35">
      <c r="B8" s="25"/>
      <c r="C8" s="26"/>
      <c r="D8" s="27" t="s">
        <v>8</v>
      </c>
      <c r="E8" s="27" t="s">
        <v>9</v>
      </c>
      <c r="F8" s="27" t="s">
        <v>10</v>
      </c>
      <c r="G8" s="27" t="s">
        <v>11</v>
      </c>
      <c r="H8" s="27" t="s">
        <v>12</v>
      </c>
      <c r="I8" s="27" t="s">
        <v>13</v>
      </c>
      <c r="J8" s="27" t="s">
        <v>14</v>
      </c>
      <c r="K8" s="27" t="s">
        <v>15</v>
      </c>
      <c r="L8" s="27" t="s">
        <v>16</v>
      </c>
      <c r="M8" s="27" t="s">
        <v>17</v>
      </c>
      <c r="N8" s="27" t="s">
        <v>18</v>
      </c>
      <c r="O8" s="21"/>
    </row>
    <row r="9" spans="2:18" s="22" customFormat="1" ht="5.15" customHeight="1" x14ac:dyDescent="0.35">
      <c r="B9" s="28"/>
      <c r="C9" s="2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1"/>
    </row>
    <row r="10" spans="2:18" s="36" customFormat="1" ht="40" customHeight="1" x14ac:dyDescent="0.35">
      <c r="B10" s="31" t="s">
        <v>19</v>
      </c>
      <c r="C10" s="32"/>
      <c r="D10" s="33">
        <f>D12+D20</f>
        <v>2942034.337489998</v>
      </c>
      <c r="E10" s="33">
        <f t="shared" ref="E10:J10" si="0">E12+E20</f>
        <v>1898033.7644912242</v>
      </c>
      <c r="F10" s="33">
        <f t="shared" si="0"/>
        <v>366829</v>
      </c>
      <c r="G10" s="33">
        <f t="shared" si="0"/>
        <v>2607938.3803267996</v>
      </c>
      <c r="H10" s="33">
        <f t="shared" si="0"/>
        <v>1704807.2133788054</v>
      </c>
      <c r="I10" s="33">
        <f t="shared" si="0"/>
        <v>1013951.0043600018</v>
      </c>
      <c r="J10" s="33">
        <f t="shared" si="0"/>
        <v>679244.3532600028</v>
      </c>
      <c r="K10" s="34">
        <f>+G10/D10</f>
        <v>0.88644049700377292</v>
      </c>
      <c r="L10" s="34">
        <f>+H10/E10</f>
        <v>0.89819646271455345</v>
      </c>
      <c r="M10" s="34">
        <f>+I10/D10</f>
        <v>0.3446428178758294</v>
      </c>
      <c r="N10" s="34">
        <f>+J10/E10</f>
        <v>0.35786737094325455</v>
      </c>
      <c r="O10" s="35"/>
      <c r="Q10" s="37"/>
      <c r="R10" s="37"/>
    </row>
    <row r="11" spans="2:18" s="22" customFormat="1" ht="5.15" customHeight="1" x14ac:dyDescent="0.35">
      <c r="B11" s="38"/>
      <c r="C11" s="28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1"/>
    </row>
    <row r="12" spans="2:18" s="43" customFormat="1" ht="35" customHeight="1" x14ac:dyDescent="0.35">
      <c r="B12" s="39" t="s">
        <v>20</v>
      </c>
      <c r="C12" s="40"/>
      <c r="D12" s="41">
        <f t="shared" ref="D12:J12" si="1">+D14+D15+D16+D17+D18</f>
        <v>2559010.3062299979</v>
      </c>
      <c r="E12" s="41">
        <f t="shared" si="1"/>
        <v>1650350.0921028825</v>
      </c>
      <c r="F12" s="41">
        <f t="shared" si="1"/>
        <v>357804</v>
      </c>
      <c r="G12" s="41">
        <f t="shared" si="1"/>
        <v>2198240.3120067995</v>
      </c>
      <c r="H12" s="41">
        <f>+H14+H15+H16+H17+H18</f>
        <v>1441231.4277322295</v>
      </c>
      <c r="I12" s="41">
        <f t="shared" si="1"/>
        <v>850804.7002300017</v>
      </c>
      <c r="J12" s="41">
        <f t="shared" si="1"/>
        <v>572367.54938000278</v>
      </c>
      <c r="K12" s="42">
        <f>+G12/D12</f>
        <v>0.85901971815240774</v>
      </c>
      <c r="L12" s="42">
        <f>+H12/E12</f>
        <v>0.87328830084519027</v>
      </c>
      <c r="M12" s="42">
        <f>+I12/D12</f>
        <v>0.33247412023261047</v>
      </c>
      <c r="N12" s="42">
        <f>+J12/E12</f>
        <v>0.34681583751159722</v>
      </c>
      <c r="O12" s="35"/>
    </row>
    <row r="13" spans="2:18" s="22" customFormat="1" ht="5.15" customHeight="1" x14ac:dyDescent="0.35"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1"/>
    </row>
    <row r="14" spans="2:18" s="50" customFormat="1" ht="35" customHeight="1" x14ac:dyDescent="0.35">
      <c r="B14" s="44" t="s">
        <v>21</v>
      </c>
      <c r="C14" s="45"/>
      <c r="D14" s="46">
        <v>1688350.5862299984</v>
      </c>
      <c r="E14" s="46">
        <v>1119247.1225089999</v>
      </c>
      <c r="F14" s="46">
        <v>340349</v>
      </c>
      <c r="G14" s="46">
        <v>1543301.9938767999</v>
      </c>
      <c r="H14" s="46">
        <v>1042611.186658262</v>
      </c>
      <c r="I14" s="46">
        <v>695073.79101000167</v>
      </c>
      <c r="J14" s="46">
        <v>473931.63883000286</v>
      </c>
      <c r="K14" s="47">
        <f>+G14/D14</f>
        <v>0.91408858235001733</v>
      </c>
      <c r="L14" s="47">
        <f>+H14/E14</f>
        <v>0.93152903026550182</v>
      </c>
      <c r="M14" s="48">
        <f t="shared" ref="M14:N18" si="2">+I14/D14</f>
        <v>0.41168806803453445</v>
      </c>
      <c r="N14" s="48">
        <f t="shared" si="2"/>
        <v>0.42343788900488505</v>
      </c>
      <c r="O14" s="49"/>
    </row>
    <row r="15" spans="2:18" s="35" customFormat="1" ht="35" customHeight="1" x14ac:dyDescent="0.35">
      <c r="B15" s="44" t="s">
        <v>22</v>
      </c>
      <c r="C15" s="45"/>
      <c r="D15" s="46">
        <v>505420.64009999996</v>
      </c>
      <c r="E15" s="46">
        <v>304750.85380993853</v>
      </c>
      <c r="F15" s="46">
        <v>8118</v>
      </c>
      <c r="G15" s="46">
        <v>444990.36869999976</v>
      </c>
      <c r="H15" s="46">
        <v>268534.31297500804</v>
      </c>
      <c r="I15" s="46">
        <v>68387.031489999965</v>
      </c>
      <c r="J15" s="46">
        <v>41236.905600000006</v>
      </c>
      <c r="K15" s="47">
        <f t="shared" ref="K15:K18" si="3">+G15/D15</f>
        <v>0.88043568741465772</v>
      </c>
      <c r="L15" s="48">
        <f>+H15/E15</f>
        <v>0.88116016614175796</v>
      </c>
      <c r="M15" s="48">
        <f t="shared" si="2"/>
        <v>0.13530716014381458</v>
      </c>
      <c r="N15" s="48">
        <f t="shared" si="2"/>
        <v>0.13531350309429449</v>
      </c>
    </row>
    <row r="16" spans="2:18" s="35" customFormat="1" ht="35" customHeight="1" x14ac:dyDescent="0.35">
      <c r="B16" s="44" t="s">
        <v>23</v>
      </c>
      <c r="C16" s="45"/>
      <c r="D16" s="46">
        <v>243930.69990000001</v>
      </c>
      <c r="E16" s="46">
        <v>149595.4485213249</v>
      </c>
      <c r="F16" s="46">
        <v>1617</v>
      </c>
      <c r="G16" s="46">
        <v>118992.16791</v>
      </c>
      <c r="H16" s="46">
        <v>73776.821404795992</v>
      </c>
      <c r="I16" s="46">
        <v>42448.581720000009</v>
      </c>
      <c r="J16" s="46">
        <v>26196.880160000008</v>
      </c>
      <c r="K16" s="47">
        <f t="shared" si="3"/>
        <v>0.48781136592803259</v>
      </c>
      <c r="L16" s="48">
        <f>+H16/E16</f>
        <v>0.49317557542052537</v>
      </c>
      <c r="M16" s="48">
        <f t="shared" si="2"/>
        <v>0.17401902153932208</v>
      </c>
      <c r="N16" s="48">
        <f t="shared" si="2"/>
        <v>0.17511816314562292</v>
      </c>
    </row>
    <row r="17" spans="2:16" s="35" customFormat="1" ht="35" customHeight="1" x14ac:dyDescent="0.35">
      <c r="B17" s="44" t="s">
        <v>24</v>
      </c>
      <c r="C17" s="45"/>
      <c r="D17" s="46">
        <v>83514.455000000016</v>
      </c>
      <c r="E17" s="46">
        <v>53059.879160721968</v>
      </c>
      <c r="F17" s="46">
        <v>7673</v>
      </c>
      <c r="G17" s="46">
        <v>77074.428740000018</v>
      </c>
      <c r="H17" s="46">
        <v>51853.248033971278</v>
      </c>
      <c r="I17" s="46">
        <v>42791.636550000017</v>
      </c>
      <c r="J17" s="46">
        <v>30363.811120000009</v>
      </c>
      <c r="K17" s="47">
        <f t="shared" si="3"/>
        <v>0.9228872862787646</v>
      </c>
      <c r="L17" s="48">
        <f>+H17/E17</f>
        <v>0.97725906756975978</v>
      </c>
      <c r="M17" s="48">
        <f t="shared" si="2"/>
        <v>0.5123859881501952</v>
      </c>
      <c r="N17" s="48">
        <f t="shared" si="2"/>
        <v>0.57225556485015672</v>
      </c>
    </row>
    <row r="18" spans="2:16" s="35" customFormat="1" ht="35" customHeight="1" x14ac:dyDescent="0.35">
      <c r="B18" s="44" t="s">
        <v>25</v>
      </c>
      <c r="C18" s="45"/>
      <c r="D18" s="46">
        <v>37793.925000000003</v>
      </c>
      <c r="E18" s="46">
        <v>23696.78810189712</v>
      </c>
      <c r="F18" s="46">
        <v>47</v>
      </c>
      <c r="G18" s="46">
        <v>13881.352779999999</v>
      </c>
      <c r="H18" s="46">
        <v>4455.8586601919997</v>
      </c>
      <c r="I18" s="46">
        <v>2103.6594599999999</v>
      </c>
      <c r="J18" s="46">
        <v>638.31367000000012</v>
      </c>
      <c r="K18" s="47">
        <f t="shared" si="3"/>
        <v>0.36729058387029129</v>
      </c>
      <c r="L18" s="48">
        <f>+H18/E18</f>
        <v>0.18803639721263626</v>
      </c>
      <c r="M18" s="48">
        <f t="shared" si="2"/>
        <v>5.5661312234704378E-2</v>
      </c>
      <c r="N18" s="48">
        <f t="shared" si="2"/>
        <v>2.6936716792808638E-2</v>
      </c>
    </row>
    <row r="19" spans="2:16" ht="5.15" customHeight="1" x14ac:dyDescent="0.3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2:16" s="35" customFormat="1" ht="35" customHeight="1" x14ac:dyDescent="0.35">
      <c r="B20" s="52" t="s">
        <v>26</v>
      </c>
      <c r="C20" s="53"/>
      <c r="D20" s="54">
        <f t="shared" ref="D20:J20" si="4">+D22+D23+D24</f>
        <v>383024.03126000002</v>
      </c>
      <c r="E20" s="54">
        <f t="shared" si="4"/>
        <v>247683.67238834163</v>
      </c>
      <c r="F20" s="54">
        <f t="shared" si="4"/>
        <v>9025</v>
      </c>
      <c r="G20" s="54">
        <f t="shared" si="4"/>
        <v>409698.06832000002</v>
      </c>
      <c r="H20" s="54">
        <f>+H22+H23+H24</f>
        <v>263575.78564657597</v>
      </c>
      <c r="I20" s="54">
        <f t="shared" si="4"/>
        <v>163146.30413000003</v>
      </c>
      <c r="J20" s="54">
        <f t="shared" si="4"/>
        <v>106876.80388000001</v>
      </c>
      <c r="K20" s="55">
        <f>+G20/D20</f>
        <v>1.0696406357905346</v>
      </c>
      <c r="L20" s="55">
        <f>+H20/E20</f>
        <v>1.0641629426154389</v>
      </c>
      <c r="M20" s="55">
        <f>+I20/D20</f>
        <v>0.42594273678680727</v>
      </c>
      <c r="N20" s="55">
        <f>+J20/E20</f>
        <v>0.43150524557964626</v>
      </c>
    </row>
    <row r="21" spans="2:16" ht="5.15" customHeight="1" x14ac:dyDescent="0.35">
      <c r="B21" s="56"/>
      <c r="C21" s="57"/>
      <c r="D21" s="58"/>
      <c r="E21" s="58"/>
      <c r="F21" s="58"/>
      <c r="G21" s="58"/>
      <c r="H21" s="58"/>
      <c r="I21" s="58"/>
      <c r="J21" s="58"/>
      <c r="K21" s="59"/>
      <c r="L21" s="59"/>
      <c r="M21" s="59"/>
      <c r="N21" s="59"/>
    </row>
    <row r="22" spans="2:16" s="35" customFormat="1" ht="35" customHeight="1" x14ac:dyDescent="0.35">
      <c r="B22" s="44" t="s">
        <v>27</v>
      </c>
      <c r="C22" s="45"/>
      <c r="D22" s="46">
        <v>149999.85</v>
      </c>
      <c r="E22" s="46">
        <v>104999.895</v>
      </c>
      <c r="F22" s="46">
        <v>618</v>
      </c>
      <c r="G22" s="46">
        <v>49106.660989999997</v>
      </c>
      <c r="H22" s="46">
        <v>34374.662866999999</v>
      </c>
      <c r="I22" s="46">
        <v>17156.065889999998</v>
      </c>
      <c r="J22" s="46">
        <v>12025.068800000001</v>
      </c>
      <c r="K22" s="48">
        <f t="shared" ref="K22:L24" si="5">+G22/D22</f>
        <v>0.32737806731140062</v>
      </c>
      <c r="L22" s="48">
        <f t="shared" si="5"/>
        <v>0.32737806896854516</v>
      </c>
      <c r="M22" s="48">
        <f t="shared" ref="M22:N24" si="6">+I22/D22</f>
        <v>0.11437388697388695</v>
      </c>
      <c r="N22" s="48">
        <f t="shared" si="6"/>
        <v>0.11452457928648405</v>
      </c>
    </row>
    <row r="23" spans="2:16" s="49" customFormat="1" ht="35" customHeight="1" x14ac:dyDescent="0.35">
      <c r="B23" s="44" t="s">
        <v>28</v>
      </c>
      <c r="C23" s="60"/>
      <c r="D23" s="46">
        <v>79024.181300000011</v>
      </c>
      <c r="E23" s="46">
        <v>56892.311193000009</v>
      </c>
      <c r="F23" s="46">
        <v>8268</v>
      </c>
      <c r="G23" s="46">
        <v>89471.385000000024</v>
      </c>
      <c r="H23" s="46">
        <v>64276.025089000017</v>
      </c>
      <c r="I23" s="46">
        <v>48499.175830000015</v>
      </c>
      <c r="J23" s="46">
        <v>35595.478670000011</v>
      </c>
      <c r="K23" s="48">
        <f>+G23/D23</f>
        <v>1.1322026185926459</v>
      </c>
      <c r="L23" s="48">
        <f>+H23/E23</f>
        <v>1.129784038320252</v>
      </c>
      <c r="M23" s="48">
        <f>+I23/D23</f>
        <v>0.61372576130693823</v>
      </c>
      <c r="N23" s="48">
        <f>+J23/E23</f>
        <v>0.62566413498735929</v>
      </c>
    </row>
    <row r="24" spans="2:16" s="35" customFormat="1" ht="35" customHeight="1" x14ac:dyDescent="0.35">
      <c r="B24" s="44" t="s">
        <v>29</v>
      </c>
      <c r="C24" s="45"/>
      <c r="D24" s="46">
        <v>153999.99995999999</v>
      </c>
      <c r="E24" s="46">
        <v>85791.466195341593</v>
      </c>
      <c r="F24" s="46">
        <v>139</v>
      </c>
      <c r="G24" s="46">
        <v>271120.02233000001</v>
      </c>
      <c r="H24" s="46">
        <v>164925.09769057599</v>
      </c>
      <c r="I24" s="46">
        <v>97491.062410000013</v>
      </c>
      <c r="J24" s="46">
        <v>59256.256409999995</v>
      </c>
      <c r="K24" s="48">
        <f t="shared" si="5"/>
        <v>1.7605196259767586</v>
      </c>
      <c r="L24" s="48">
        <f t="shared" si="5"/>
        <v>1.9223951402701553</v>
      </c>
      <c r="M24" s="48">
        <f t="shared" si="6"/>
        <v>0.63305884698261283</v>
      </c>
      <c r="N24" s="48">
        <f t="shared" si="6"/>
        <v>0.69070105731818765</v>
      </c>
    </row>
    <row r="25" spans="2:16" s="61" customFormat="1" ht="15" customHeight="1" x14ac:dyDescent="0.35"/>
    <row r="26" spans="2:16" ht="15" customHeight="1" x14ac:dyDescent="0.35">
      <c r="B26" s="2" t="s">
        <v>30</v>
      </c>
      <c r="D26" s="64"/>
      <c r="E26" s="65"/>
      <c r="H26" s="67"/>
      <c r="K26" s="64"/>
      <c r="O26" s="68"/>
      <c r="P26" s="68"/>
    </row>
    <row r="27" spans="2:16" x14ac:dyDescent="0.35">
      <c r="B27" s="2" t="s">
        <v>31</v>
      </c>
      <c r="E27" s="65"/>
      <c r="F27" s="69"/>
      <c r="G27" s="70"/>
      <c r="H27" s="70"/>
      <c r="L27" s="69"/>
      <c r="M27" s="70"/>
      <c r="N27" s="70"/>
      <c r="O27" s="68"/>
      <c r="P27" s="68"/>
    </row>
    <row r="28" spans="2:16" x14ac:dyDescent="0.35">
      <c r="B28" s="2" t="s">
        <v>32</v>
      </c>
      <c r="F28" s="71"/>
      <c r="G28" s="72"/>
      <c r="H28" s="72"/>
      <c r="L28" s="73"/>
      <c r="M28" s="72"/>
      <c r="N28" s="72"/>
      <c r="O28" s="68"/>
      <c r="P28" s="68"/>
    </row>
    <row r="29" spans="2:16" x14ac:dyDescent="0.35">
      <c r="B29" s="2" t="s">
        <v>33</v>
      </c>
    </row>
  </sheetData>
  <mergeCells count="11">
    <mergeCell ref="G7:H7"/>
    <mergeCell ref="I7:J7"/>
    <mergeCell ref="B5:C8"/>
    <mergeCell ref="D5:E5"/>
    <mergeCell ref="F5:H5"/>
    <mergeCell ref="I5:J5"/>
    <mergeCell ref="K5:N5"/>
    <mergeCell ref="F6:F7"/>
    <mergeCell ref="K6:L6"/>
    <mergeCell ref="M6:N6"/>
    <mergeCell ref="D7:E7"/>
  </mergeCells>
  <conditionalFormatting sqref="G28:H28">
    <cfRule type="cellIs" dxfId="1" priority="1" operator="notEqual">
      <formula>0</formula>
    </cfRule>
  </conditionalFormatting>
  <conditionalFormatting sqref="M28:N28">
    <cfRule type="cellIs" dxfId="0" priority="2" operator="notEqual">
      <formula>0</formula>
    </cfRule>
  </conditionalFormatting>
  <printOptions horizontalCentered="1"/>
  <pageMargins left="0.19685039370078741" right="0.19685039370078741" top="1.3779527559055118" bottom="0.78740157480314965" header="0.19685039370078741" footer="0.19685039370078741"/>
  <pageSetup paperSize="9" scale="60" orientation="landscape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32A0B69E-8250-42C5-A1C8-365B10359DB9}"/>
</file>

<file path=customXml/itemProps2.xml><?xml version="1.0" encoding="utf-8"?>
<ds:datastoreItem xmlns:ds="http://schemas.openxmlformats.org/officeDocument/2006/customXml" ds:itemID="{D0866D66-DECE-4321-8719-90DCF2A6CEB2}"/>
</file>

<file path=customXml/itemProps3.xml><?xml version="1.0" encoding="utf-8"?>
<ds:datastoreItem xmlns:ds="http://schemas.openxmlformats.org/officeDocument/2006/customXml" ds:itemID="{3DD47B11-4076-4952-81B8-18BD8AA82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QS_Domínio</vt:lpstr>
      <vt:lpstr>QS_Domínio!Área_de_Impressão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2026-06-11T14:26:43Z</cp:lastPrinted>
  <dcterms:created xsi:type="dcterms:W3CDTF">2026-06-11T14:24:36Z</dcterms:created>
  <dcterms:modified xsi:type="dcterms:W3CDTF">2026-06-11T14:30:50Z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</Properties>
</file>